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120" windowWidth="27960" windowHeight="12585"/>
  </bookViews>
  <sheets>
    <sheet name="דיווח דיגומים" sheetId="1" r:id="rId1"/>
    <sheet name="דיווח חריגים" sheetId="2" r:id="rId2"/>
    <sheet name="דיווח אסורים" sheetId="3" r:id="rId3"/>
    <sheet name="דיווח כספי" sheetId="4" r:id="rId4"/>
  </sheets>
  <externalReferences>
    <externalReference r:id="rId5"/>
    <externalReference r:id="rId6"/>
    <externalReference r:id="rId7"/>
    <externalReference r:id="rId8"/>
  </externalReferences>
  <definedNames>
    <definedName name="_1שם_טבלה">"Dummy"</definedName>
    <definedName name="dd">[1]!ריכוז_תוצאות[תא עזר]</definedName>
    <definedName name="factory">[1]!טבלה1[שם מפעל]</definedName>
    <definedName name="factory_data">[1]!טבלה1[#All]</definedName>
    <definedName name="factory_name">[1]!טבלה1[שם מפעל]</definedName>
    <definedName name="labs">[2]מעבדות!$B$2:$B$25</definedName>
    <definedName name="od">[1]!טבלה3[תא עזר]</definedName>
    <definedName name="Recover">[3]Macro1!$A$5539</definedName>
    <definedName name="טבלה_מחירי_בדיקות">'[4]תוכנית דיגום מאושרת'!#REF!</definedName>
    <definedName name="טבלת_מחירי_דיגום">[4]!טבלה1025262531[#All]</definedName>
    <definedName name="ךשנד">#REF!</definedName>
    <definedName name="לצריכה">[1]!טבלה3[תא עזר]</definedName>
    <definedName name="מטש">[1]הגדרות!$J$7:$J$14</definedName>
    <definedName name="מטשים">[1]הגדרות!$G$7,[1]הגדרות!$K$7,[1]הגדרות!$K$18,[1]הגדרות!$G$18,[1]הגדרות!$G$29,[1]הגדרות!$K$29,[1]הגדרות!#REF!,[1]הגדרות!#REF!</definedName>
    <definedName name="נתוני_מפעלים">[1]!טבלה1[[#All],[שם מפעל]:[מייל]]</definedName>
    <definedName name="עדכני">'[4]ניתוח_תוצאות (ידני)'!$A$10:$A$62</definedName>
    <definedName name="פרמטרים">'[1]ניתוח_תוצאות (ידני)'!$A$10:$A$62</definedName>
    <definedName name="פרמטרים2">[1]!ריכוז_תוצאות[[#Headers],[סוג דיגום בפועל]:[נחושת]]</definedName>
    <definedName name="תיק_מפעל">#REF!</definedName>
  </definedNames>
  <calcPr calcId="145621"/>
</workbook>
</file>

<file path=xl/calcChain.xml><?xml version="1.0" encoding="utf-8"?>
<calcChain xmlns="http://schemas.openxmlformats.org/spreadsheetml/2006/main">
  <c r="N37" i="1" l="1"/>
  <c r="O37" i="1"/>
  <c r="P37" i="1"/>
  <c r="M37" i="1"/>
  <c r="L37" i="1"/>
</calcChain>
</file>

<file path=xl/sharedStrings.xml><?xml version="1.0" encoding="utf-8"?>
<sst xmlns="http://schemas.openxmlformats.org/spreadsheetml/2006/main" count="630" uniqueCount="210">
  <si>
    <t>מס'</t>
  </si>
  <si>
    <t>שם מפעל</t>
  </si>
  <si>
    <t>כתובת</t>
  </si>
  <si>
    <t>מגזר תעשייתי</t>
  </si>
  <si>
    <t>אופן הדיגום</t>
  </si>
  <si>
    <t>צח"כ COD</t>
  </si>
  <si>
    <t>מ"מ TSS</t>
  </si>
  <si>
    <t>חנקן קלדהל Nkj</t>
  </si>
  <si>
    <t>זרחן כללי Ptot</t>
  </si>
  <si>
    <t>האם יש הסכם להזרמת שפכים חריגים
כן/לא</t>
  </si>
  <si>
    <t>מספר דיגומים שנמצאו שפכים חריגים</t>
  </si>
  <si>
    <t>מספר דיגומים שנמצאו שפכים אסורים</t>
  </si>
  <si>
    <t>מספר בדיקות שנתי מתוכנן עפ"י תכנית הדיגום</t>
  </si>
  <si>
    <t>מספר בדיקות בפועל</t>
  </si>
  <si>
    <t>מספר הדיגומים שלא נמצאו חריגות (אסורים או חריגים) כולל דיגומים ללא זרימה</t>
  </si>
  <si>
    <t>הערות</t>
  </si>
  <si>
    <t>לידו-מסעדות פגודה ודקס</t>
  </si>
  <si>
    <t>מאגיה</t>
  </si>
  <si>
    <t>מאפיית אליס</t>
  </si>
  <si>
    <t>מאפיית רון שי</t>
  </si>
  <si>
    <t>ללא זרימה בדיגום 1 מתוך 4.</t>
  </si>
  <si>
    <t>מכבסת מסד בע"מ</t>
  </si>
  <si>
    <t>מלון אסטוריה כניסה</t>
  </si>
  <si>
    <t>מלון באלי בע"מ (יהלום)</t>
  </si>
  <si>
    <t>מלון גולן- מלונות כנרת בע"מ</t>
  </si>
  <si>
    <t>מלון גלי כנרת (רימונים)</t>
  </si>
  <si>
    <t>מלון דונה גרציה</t>
  </si>
  <si>
    <t>מלון המלך שלמה טבריה</t>
  </si>
  <si>
    <t>מלון חוף גיא</t>
  </si>
  <si>
    <t>מלון חוף רון בע"מ</t>
  </si>
  <si>
    <t>מלון לאונרדו פלאזה</t>
  </si>
  <si>
    <t>מלון נהר הירדן (לאונרדו קלאב)</t>
  </si>
  <si>
    <t>מלון סקוטי</t>
  </si>
  <si>
    <t>מלון עדן</t>
  </si>
  <si>
    <t>היה בשיפוצים לכן לא נדגם 2 מתוך 4</t>
  </si>
  <si>
    <t>מלון פרימה גליל</t>
  </si>
  <si>
    <t>בבחינה אם להסיר מהתכנית בשל צריכות מים נמוכות לכן לא נדגם 2 מתוך 4</t>
  </si>
  <si>
    <t>מלון קיסר טבריה</t>
  </si>
  <si>
    <t>מלון רויאל פלאזה טבריה</t>
  </si>
  <si>
    <t>מלון רימונים מינרל</t>
  </si>
  <si>
    <t>מלון רסיטל</t>
  </si>
  <si>
    <t>נ.ר. ספאנטק תעשיות בע"מ</t>
  </si>
  <si>
    <t>סאלח דבאח ובניו בע"מ</t>
  </si>
  <si>
    <t>פז חברת נפט בע"מ (שמחה ובניו)</t>
  </si>
  <si>
    <t>קלאב הוטל ניהול (1996) בע"מ</t>
  </si>
  <si>
    <t>מלון סירב לדיגום ב8/2018 לכן לא נדגם 1 מתוך 4</t>
  </si>
  <si>
    <t>תחנת דלק פ.א.י</t>
  </si>
  <si>
    <t>מלון כנורות</t>
  </si>
  <si>
    <t>רח' זיידל 9,  טבריה</t>
  </si>
  <si>
    <t>מלון חדש שהתווסף לתכנית בדצמבר לכן  נדגם 1 מתוך 4</t>
  </si>
  <si>
    <t>דגי כנרת בע"מ</t>
  </si>
  <si>
    <t>גדוד ברק 1</t>
  </si>
  <si>
    <t>משחטות, בתי מטבחיים, בתי נחירה, עיבוד דגים</t>
  </si>
  <si>
    <t>גני איילון (קייטרינג גבאי)</t>
  </si>
  <si>
    <t>אזוה"ת טבריה עילית</t>
  </si>
  <si>
    <t>בית ברגר</t>
  </si>
  <si>
    <t>רח' נייברג 27, טבריה</t>
  </si>
  <si>
    <t>לאונרדו (מלון צרפת החוף השקט)</t>
  </si>
  <si>
    <t xml:space="preserve"> רח' גדוד ברק, טבריה</t>
  </si>
  <si>
    <t>אולם ארמוניה</t>
  </si>
  <si>
    <t>חוף התכלת</t>
  </si>
  <si>
    <t>דרך גדוד ברק, טבריה</t>
  </si>
  <si>
    <t>מלון פרימה TOO</t>
  </si>
  <si>
    <t>נסגר ושינה שמו למלון בוטיק יעקב לכן נדגם 1 מתוך 4</t>
  </si>
  <si>
    <t>סה"כ</t>
  </si>
  <si>
    <t>ריכוז מירבי המותר הזרמה על פי הסכם (מג"ל \ ערך)</t>
  </si>
  <si>
    <t>ממוצע ריכוזים בפועל (מג"ל \ ערך)</t>
  </si>
  <si>
    <t>מגזר</t>
  </si>
  <si>
    <t>COD</t>
  </si>
  <si>
    <t>TSS</t>
  </si>
  <si>
    <t>חנקן קילדל</t>
  </si>
  <si>
    <t>זרחן</t>
  </si>
  <si>
    <t>COD2</t>
  </si>
  <si>
    <t>TSS3</t>
  </si>
  <si>
    <t>חנקן קילדל4</t>
  </si>
  <si>
    <t>זרחן5</t>
  </si>
  <si>
    <t>שם דגימה</t>
  </si>
  <si>
    <t>צריכת מים לדיגום</t>
  </si>
  <si>
    <t>תאריך הדיגום</t>
  </si>
  <si>
    <t>הפרמטר החורג</t>
  </si>
  <si>
    <t>ערך</t>
  </si>
  <si>
    <t>מלון סקוטי 1/2018</t>
  </si>
  <si>
    <t>נתרן</t>
  </si>
  <si>
    <t>351.479</t>
  </si>
  <si>
    <t>כלוריד</t>
  </si>
  <si>
    <t>605</t>
  </si>
  <si>
    <t>מלון עדן 1/2018</t>
  </si>
  <si>
    <t>ערך הגבה (pH)</t>
  </si>
  <si>
    <t>5.79</t>
  </si>
  <si>
    <t>אולם ארמוניה 1/2018</t>
  </si>
  <si>
    <t>אולמות אירועים, מסעדות, קניונים</t>
  </si>
  <si>
    <t>519.669</t>
  </si>
  <si>
    <t xml:space="preserve">ריכוז שמנים ושומנים (F) </t>
  </si>
  <si>
    <t>436.5</t>
  </si>
  <si>
    <t>דגי כנרת בע"מ 2/2018</t>
  </si>
  <si>
    <t>סולפיד( R )</t>
  </si>
  <si>
    <t>1.52</t>
  </si>
  <si>
    <t>מלון דונה גרציה 2/2018</t>
  </si>
  <si>
    <t>351.97</t>
  </si>
  <si>
    <t>562</t>
  </si>
  <si>
    <t>מלון גולן- מלונות כנרת בע"מ 3/2018</t>
  </si>
  <si>
    <t>282.532</t>
  </si>
  <si>
    <t>544</t>
  </si>
  <si>
    <t>לידו-מסעדות פגודה ודקס 3/2018</t>
  </si>
  <si>
    <t>315.573</t>
  </si>
  <si>
    <t>545</t>
  </si>
  <si>
    <t>מלון סקוטי 4/2018</t>
  </si>
  <si>
    <t>536</t>
  </si>
  <si>
    <t>קלאב הוטל ניהול (1996) בע"מ 5/2018</t>
  </si>
  <si>
    <t>412</t>
  </si>
  <si>
    <t>מלון דונה גרציה 5/2018</t>
  </si>
  <si>
    <t>353.168</t>
  </si>
  <si>
    <t>פז חברת נפט בע"מ (שמחה ובניו) 6/2018</t>
  </si>
  <si>
    <t>570</t>
  </si>
  <si>
    <t>350.5</t>
  </si>
  <si>
    <t>דגי כנרת בע"מ 6/2018</t>
  </si>
  <si>
    <t>2.86</t>
  </si>
  <si>
    <t>דגי כנרת בע"מ 8/2018</t>
  </si>
  <si>
    <t>3.43</t>
  </si>
  <si>
    <t>מלון דונה גרציה 8/2018</t>
  </si>
  <si>
    <t>439.795</t>
  </si>
  <si>
    <t>מאפיית אליס 9/2018</t>
  </si>
  <si>
    <t>346.006</t>
  </si>
  <si>
    <t>599.45</t>
  </si>
  <si>
    <t>זרחן כ-P</t>
  </si>
  <si>
    <t>20.4</t>
  </si>
  <si>
    <t>פז חברת נפט בע"מ (שמחה ובניו) 9/2018</t>
  </si>
  <si>
    <t>325.344</t>
  </si>
  <si>
    <t>לידו-מסעדות פגודה ודקס 9/2018</t>
  </si>
  <si>
    <t>536.2</t>
  </si>
  <si>
    <t>מלון חוף גיא 9/2018</t>
  </si>
  <si>
    <t>284.049</t>
  </si>
  <si>
    <t>אולם ארמוניה 10/2018</t>
  </si>
  <si>
    <t>5.26</t>
  </si>
  <si>
    <t>מלון עדן 10/2018</t>
  </si>
  <si>
    <t>577.576</t>
  </si>
  <si>
    <t>502</t>
  </si>
  <si>
    <t>2206</t>
  </si>
  <si>
    <t>מלון חוף גיא 11/2018</t>
  </si>
  <si>
    <t>1278.05</t>
  </si>
  <si>
    <t>1714.5</t>
  </si>
  <si>
    <t>1100.5</t>
  </si>
  <si>
    <t>מלון דונה גרציה 11/2018</t>
  </si>
  <si>
    <t>468.5</t>
  </si>
  <si>
    <t>561.16</t>
  </si>
  <si>
    <t>קלאב הוטל ניהול (1996) בע"מ 11/2018</t>
  </si>
  <si>
    <t>524.5</t>
  </si>
  <si>
    <t>מאפיית אליס 12/2018</t>
  </si>
  <si>
    <t>304.78</t>
  </si>
  <si>
    <t>פז חברת נפט בע"מ (שמחה ובניו) 12/2018</t>
  </si>
  <si>
    <t>275.985</t>
  </si>
  <si>
    <t>616.8</t>
  </si>
  <si>
    <t>מלון כנורות 12/2018</t>
  </si>
  <si>
    <t>342.578</t>
  </si>
  <si>
    <t>693</t>
  </si>
  <si>
    <t>5.71</t>
  </si>
  <si>
    <t>לידו-מסעדות פגודה ודקס 12/2018</t>
  </si>
  <si>
    <t>313.041</t>
  </si>
  <si>
    <t>594.2</t>
  </si>
  <si>
    <t>מלון רסיטל 12/2018</t>
  </si>
  <si>
    <t>659.4</t>
  </si>
  <si>
    <t>שפכים אסורים</t>
  </si>
  <si>
    <t>שפכים חריגים בהסדר</t>
  </si>
  <si>
    <t>שפכים חריגים שלא בהסדר</t>
  </si>
  <si>
    <t>כמות מים/שפכים שנתית</t>
  </si>
  <si>
    <t>כמות מים שחוייבה</t>
  </si>
  <si>
    <t xml:space="preserve">היקף החיוב השנתי ₪ </t>
  </si>
  <si>
    <t>כמות מים שחוייבה2</t>
  </si>
  <si>
    <t>היקף החיוב השנתי ₪ 3</t>
  </si>
  <si>
    <t>כמות מים שחוייבה4</t>
  </si>
  <si>
    <t>היקף החיוב השנתי ₪ 5</t>
  </si>
  <si>
    <t>סה"כ חיוב שנתי בגין שפכי מפעלים ב- ₪</t>
  </si>
  <si>
    <t>טבריה ת.ד 253</t>
  </si>
  <si>
    <t>אקראי</t>
  </si>
  <si>
    <t>לא</t>
  </si>
  <si>
    <t>הדס 19 טבריה</t>
  </si>
  <si>
    <t>העמקים טבריה</t>
  </si>
  <si>
    <t>מפעלי מזון ומשקאות</t>
  </si>
  <si>
    <t>רח' הקרן 1, טבריה</t>
  </si>
  <si>
    <t>טבריה ת.ד 3357</t>
  </si>
  <si>
    <t>מכבסה</t>
  </si>
  <si>
    <t>מורכב</t>
  </si>
  <si>
    <t>רח' אוהל יעקב 16, טבריה</t>
  </si>
  <si>
    <t>בית מלון</t>
  </si>
  <si>
    <t xml:space="preserve">מלון יאלון הרחבה 938 טבריה </t>
  </si>
  <si>
    <t>רח' אחד העם, טבריה</t>
  </si>
  <si>
    <t>המרחצאות טבריה</t>
  </si>
  <si>
    <t>ביבאס 1 טבריה</t>
  </si>
  <si>
    <t>המלך דוד 32 ירושלים</t>
  </si>
  <si>
    <t>טבריה ת.ד 274</t>
  </si>
  <si>
    <t>רח' גדוד ברק, טבריה</t>
  </si>
  <si>
    <t>מלונות פתאל בע"מ רח' הבנים 1, ת.ד 375, טבריה</t>
  </si>
  <si>
    <t>מלונות פתאל בע"מ אחד העם 50 טבריה</t>
  </si>
  <si>
    <t>רח' דרך גדוד ברק 1, ת.ד 104 טבריה</t>
  </si>
  <si>
    <t>רח' אוהל יעקב 4, טבריה</t>
  </si>
  <si>
    <t>רח' אלחדיף 1, טבריה</t>
  </si>
  <si>
    <t>ת.ד 275, טבריה</t>
  </si>
  <si>
    <t>טבריה ת.ד 1716</t>
  </si>
  <si>
    <t>טבריה ת.ד 2128</t>
  </si>
  <si>
    <t>רח' אלחדיף מיכאל, טבריה</t>
  </si>
  <si>
    <t>ת.ד. 3328, טבריה עלית</t>
  </si>
  <si>
    <t>מפעלי טקסטיל כולל הלבנה או צביעה</t>
  </si>
  <si>
    <t>דייר אל אסד ת.ד 1147</t>
  </si>
  <si>
    <t xml:space="preserve">קיבוץ יקום, מיקוד 60972 </t>
  </si>
  <si>
    <t>אולמות אירועים, מסעדות, קניונים ותחנות תדלוק</t>
  </si>
  <si>
    <t>אחד העם 50 טבריה</t>
  </si>
  <si>
    <t>אזוה"ת טבריה</t>
  </si>
  <si>
    <t>תחנות תדלוק</t>
  </si>
  <si>
    <t/>
  </si>
  <si>
    <t>כמות מים/שפכין שנתית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</si>
</sst>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0.00000000"/>
    <numFmt numFmtId="165" formatCode="_-* #,##0.00_-;\-* #,##0.00_-;_-* &quot;-&quot;??_-;_-@_-"/>
    <numFmt numFmtId="166" formatCode="[$-F800]dddd\,\ mmmm\ dd\,\ yyyy"/>
    <numFmt numFmtId="167" formatCode="[$-101040D]d\ mmmm\ yyyy;@"/>
  </numFmts>
  <fonts count="3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  <scheme val="minor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name val="Tahoma"/>
      <family val="2"/>
      <charset val="177"/>
    </font>
    <font>
      <sz val="10"/>
      <color theme="1"/>
      <name val="Arial"/>
      <family val="1"/>
      <scheme val="minor"/>
    </font>
    <font>
      <sz val="10"/>
      <name val="Arial"/>
      <family val="2"/>
      <charset val="177"/>
    </font>
    <font>
      <sz val="18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u/>
      <sz val="10"/>
      <color theme="10"/>
      <name val="Tahoma"/>
      <family val="2"/>
    </font>
    <font>
      <sz val="18"/>
      <color theme="3"/>
      <name val="Times New Roman"/>
      <family val="2"/>
      <charset val="177"/>
      <scheme val="major"/>
    </font>
    <font>
      <sz val="11"/>
      <color rgb="FF9C0006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9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1" fillId="0" borderId="0"/>
    <xf numFmtId="0" fontId="28" fillId="0" borderId="0"/>
    <xf numFmtId="0" fontId="18" fillId="0" borderId="0"/>
    <xf numFmtId="167" fontId="1" fillId="0" borderId="0"/>
    <xf numFmtId="167" fontId="1" fillId="0" borderId="0"/>
    <xf numFmtId="167" fontId="1" fillId="0" borderId="0"/>
    <xf numFmtId="0" fontId="28" fillId="0" borderId="0"/>
    <xf numFmtId="0" fontId="27" fillId="0" borderId="0"/>
    <xf numFmtId="0" fontId="2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7" fontId="23" fillId="0" borderId="0"/>
    <xf numFmtId="0" fontId="23" fillId="0" borderId="0"/>
    <xf numFmtId="0" fontId="24" fillId="0" borderId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</cellStyleXfs>
  <cellXfs count="5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0" fillId="0" borderId="13" xfId="0" applyFont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12" fontId="21" fillId="0" borderId="16" xfId="3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2" fontId="21" fillId="0" borderId="14" xfId="3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14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33" borderId="0" xfId="0" applyFont="1" applyFill="1" applyAlignment="1">
      <alignment horizontal="right"/>
    </xf>
    <xf numFmtId="0" fontId="19" fillId="33" borderId="12" xfId="0" applyFont="1" applyFill="1" applyBorder="1" applyAlignment="1">
      <alignment horizontal="right"/>
    </xf>
    <xf numFmtId="0" fontId="19" fillId="33" borderId="19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14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wrapText="1"/>
    </xf>
    <xf numFmtId="43" fontId="0" fillId="0" borderId="14" xfId="1" applyFont="1" applyBorder="1" applyAlignment="1">
      <alignment horizontal="center"/>
    </xf>
    <xf numFmtId="44" fontId="0" fillId="0" borderId="14" xfId="2" applyFon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44" fontId="0" fillId="0" borderId="14" xfId="2" applyNumberFormat="1" applyFont="1" applyBorder="1" applyAlignment="1">
      <alignment horizontal="center"/>
    </xf>
    <xf numFmtId="44" fontId="0" fillId="0" borderId="15" xfId="2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4" fontId="0" fillId="0" borderId="16" xfId="2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44" fontId="0" fillId="0" borderId="16" xfId="2" applyNumberFormat="1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0" fontId="19" fillId="0" borderId="14" xfId="0" applyFont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right"/>
    </xf>
  </cellXfs>
  <cellStyles count="389">
    <cellStyle name="20% - הדגשה1 2" xfId="4"/>
    <cellStyle name="20% - הדגשה1 2 2" xfId="5"/>
    <cellStyle name="20% - הדגשה1 2 3" xfId="6"/>
    <cellStyle name="20% - הדגשה1 2 4" xfId="7"/>
    <cellStyle name="20% - הדגשה1 3" xfId="8"/>
    <cellStyle name="20% - הדגשה1 3 2" xfId="9"/>
    <cellStyle name="20% - הדגשה1 3 3" xfId="10"/>
    <cellStyle name="20% - הדגשה1 4" xfId="11"/>
    <cellStyle name="20% - הדגשה1 4 2" xfId="12"/>
    <cellStyle name="20% - הדגשה1 5" xfId="13"/>
    <cellStyle name="20% - הדגשה2 2" xfId="14"/>
    <cellStyle name="20% - הדגשה2 2 2" xfId="15"/>
    <cellStyle name="20% - הדגשה2 2 3" xfId="16"/>
    <cellStyle name="20% - הדגשה2 2 4" xfId="17"/>
    <cellStyle name="20% - הדגשה2 3" xfId="18"/>
    <cellStyle name="20% - הדגשה2 3 2" xfId="19"/>
    <cellStyle name="20% - הדגשה2 3 3" xfId="20"/>
    <cellStyle name="20% - הדגשה2 4" xfId="21"/>
    <cellStyle name="20% - הדגשה2 4 2" xfId="22"/>
    <cellStyle name="20% - הדגשה2 5" xfId="23"/>
    <cellStyle name="20% - הדגשה3 2" xfId="24"/>
    <cellStyle name="20% - הדגשה3 2 2" xfId="25"/>
    <cellStyle name="20% - הדגשה3 2 3" xfId="26"/>
    <cellStyle name="20% - הדגשה3 2 4" xfId="27"/>
    <cellStyle name="20% - הדגשה3 3" xfId="28"/>
    <cellStyle name="20% - הדגשה3 3 2" xfId="29"/>
    <cellStyle name="20% - הדגשה3 3 3" xfId="30"/>
    <cellStyle name="20% - הדגשה3 4" xfId="31"/>
    <cellStyle name="20% - הדגשה3 4 2" xfId="32"/>
    <cellStyle name="20% - הדגשה3 5" xfId="33"/>
    <cellStyle name="20% - הדגשה4 2" xfId="34"/>
    <cellStyle name="20% - הדגשה4 2 2" xfId="35"/>
    <cellStyle name="20% - הדגשה4 2 3" xfId="36"/>
    <cellStyle name="20% - הדגשה4 2 4" xfId="37"/>
    <cellStyle name="20% - הדגשה4 3" xfId="38"/>
    <cellStyle name="20% - הדגשה4 3 2" xfId="39"/>
    <cellStyle name="20% - הדגשה4 3 3" xfId="40"/>
    <cellStyle name="20% - הדגשה4 4" xfId="41"/>
    <cellStyle name="20% - הדגשה4 4 2" xfId="42"/>
    <cellStyle name="20% - הדגשה4 5" xfId="43"/>
    <cellStyle name="20% - הדגשה5 2" xfId="44"/>
    <cellStyle name="20% - הדגשה5 2 2" xfId="45"/>
    <cellStyle name="20% - הדגשה5 2 3" xfId="46"/>
    <cellStyle name="20% - הדגשה5 2 4" xfId="47"/>
    <cellStyle name="20% - הדגשה5 3" xfId="48"/>
    <cellStyle name="20% - הדגשה5 3 2" xfId="49"/>
    <cellStyle name="20% - הדגשה5 3 3" xfId="50"/>
    <cellStyle name="20% - הדגשה5 4" xfId="51"/>
    <cellStyle name="20% - הדגשה5 4 2" xfId="52"/>
    <cellStyle name="20% - הדגשה5 5" xfId="53"/>
    <cellStyle name="20% - הדגשה6 2" xfId="54"/>
    <cellStyle name="20% - הדגשה6 2 2" xfId="55"/>
    <cellStyle name="20% - הדגשה6 2 3" xfId="56"/>
    <cellStyle name="20% - הדגשה6 2 4" xfId="57"/>
    <cellStyle name="20% - הדגשה6 3" xfId="58"/>
    <cellStyle name="20% - הדגשה6 3 2" xfId="59"/>
    <cellStyle name="20% - הדגשה6 3 3" xfId="60"/>
    <cellStyle name="20% - הדגשה6 4" xfId="61"/>
    <cellStyle name="20% - הדגשה6 4 2" xfId="62"/>
    <cellStyle name="20% - הדגשה6 5" xfId="63"/>
    <cellStyle name="40% - הדגשה1 2" xfId="64"/>
    <cellStyle name="40% - הדגשה1 2 2" xfId="65"/>
    <cellStyle name="40% - הדגשה1 2 3" xfId="66"/>
    <cellStyle name="40% - הדגשה1 2 4" xfId="67"/>
    <cellStyle name="40% - הדגשה1 3" xfId="68"/>
    <cellStyle name="40% - הדגשה1 3 2" xfId="69"/>
    <cellStyle name="40% - הדגשה1 3 3" xfId="70"/>
    <cellStyle name="40% - הדגשה1 4" xfId="71"/>
    <cellStyle name="40% - הדגשה1 4 2" xfId="72"/>
    <cellStyle name="40% - הדגשה1 5" xfId="73"/>
    <cellStyle name="40% - הדגשה2 2" xfId="74"/>
    <cellStyle name="40% - הדגשה2 2 2" xfId="75"/>
    <cellStyle name="40% - הדגשה2 2 3" xfId="76"/>
    <cellStyle name="40% - הדגשה2 2 4" xfId="77"/>
    <cellStyle name="40% - הדגשה2 3" xfId="78"/>
    <cellStyle name="40% - הדגשה2 3 2" xfId="79"/>
    <cellStyle name="40% - הדגשה2 3 3" xfId="80"/>
    <cellStyle name="40% - הדגשה2 4" xfId="81"/>
    <cellStyle name="40% - הדגשה2 4 2" xfId="82"/>
    <cellStyle name="40% - הדגשה2 5" xfId="83"/>
    <cellStyle name="40% - הדגשה3 2" xfId="84"/>
    <cellStyle name="40% - הדגשה3 2 2" xfId="85"/>
    <cellStyle name="40% - הדגשה3 2 3" xfId="86"/>
    <cellStyle name="40% - הדגשה3 2 4" xfId="87"/>
    <cellStyle name="40% - הדגשה3 3" xfId="88"/>
    <cellStyle name="40% - הדגשה3 3 2" xfId="89"/>
    <cellStyle name="40% - הדגשה3 3 3" xfId="90"/>
    <cellStyle name="40% - הדגשה3 4" xfId="91"/>
    <cellStyle name="40% - הדגשה3 4 2" xfId="92"/>
    <cellStyle name="40% - הדגשה3 5" xfId="93"/>
    <cellStyle name="40% - הדגשה4 2" xfId="94"/>
    <cellStyle name="40% - הדגשה4 2 2" xfId="95"/>
    <cellStyle name="40% - הדגשה4 2 3" xfId="96"/>
    <cellStyle name="40% - הדגשה4 2 4" xfId="97"/>
    <cellStyle name="40% - הדגשה4 3" xfId="98"/>
    <cellStyle name="40% - הדגשה4 3 2" xfId="99"/>
    <cellStyle name="40% - הדגשה4 3 3" xfId="100"/>
    <cellStyle name="40% - הדגשה4 4" xfId="101"/>
    <cellStyle name="40% - הדגשה4 4 2" xfId="102"/>
    <cellStyle name="40% - הדגשה4 5" xfId="103"/>
    <cellStyle name="40% - הדגשה5 2" xfId="104"/>
    <cellStyle name="40% - הדגשה5 2 2" xfId="105"/>
    <cellStyle name="40% - הדגשה5 2 3" xfId="106"/>
    <cellStyle name="40% - הדגשה5 2 4" xfId="107"/>
    <cellStyle name="40% - הדגשה5 3" xfId="108"/>
    <cellStyle name="40% - הדגשה5 3 2" xfId="109"/>
    <cellStyle name="40% - הדגשה5 3 3" xfId="110"/>
    <cellStyle name="40% - הדגשה5 4" xfId="111"/>
    <cellStyle name="40% - הדגשה5 4 2" xfId="112"/>
    <cellStyle name="40% - הדגשה5 5" xfId="113"/>
    <cellStyle name="40% - הדגשה6 2" xfId="114"/>
    <cellStyle name="40% - הדגשה6 2 2" xfId="115"/>
    <cellStyle name="40% - הדגשה6 2 3" xfId="116"/>
    <cellStyle name="40% - הדגשה6 2 4" xfId="117"/>
    <cellStyle name="40% - הדגשה6 3" xfId="118"/>
    <cellStyle name="40% - הדגשה6 3 2" xfId="119"/>
    <cellStyle name="40% - הדגשה6 3 3" xfId="120"/>
    <cellStyle name="40% - הדגשה6 4" xfId="121"/>
    <cellStyle name="40% - הדגשה6 4 2" xfId="122"/>
    <cellStyle name="40% - הדגשה6 5" xfId="123"/>
    <cellStyle name="60% - הדגשה1 2" xfId="124"/>
    <cellStyle name="60% - הדגשה1 3" xfId="125"/>
    <cellStyle name="60% - הדגשה2 2" xfId="126"/>
    <cellStyle name="60% - הדגשה2 3" xfId="127"/>
    <cellStyle name="60% - הדגשה3 2" xfId="128"/>
    <cellStyle name="60% - הדגשה3 3" xfId="129"/>
    <cellStyle name="60% - הדגשה4 2" xfId="130"/>
    <cellStyle name="60% - הדגשה4 3" xfId="131"/>
    <cellStyle name="60% - הדגשה5 2" xfId="132"/>
    <cellStyle name="60% - הדגשה5 3" xfId="133"/>
    <cellStyle name="60% - הדגשה6 2" xfId="134"/>
    <cellStyle name="60% - הדגשה6 3" xfId="135"/>
    <cellStyle name="Comma" xfId="1" builtinId="3"/>
    <cellStyle name="Comma 10" xfId="136"/>
    <cellStyle name="Comma 2" xfId="137"/>
    <cellStyle name="Comma 2 2" xfId="138"/>
    <cellStyle name="Comma 2 2 2" xfId="139"/>
    <cellStyle name="Comma 2 2 2 2" xfId="140"/>
    <cellStyle name="Comma 2 2 2 3" xfId="141"/>
    <cellStyle name="Comma 2 2 3" xfId="142"/>
    <cellStyle name="Comma 2 2 3 2" xfId="143"/>
    <cellStyle name="Comma 2 2 3 3" xfId="144"/>
    <cellStyle name="Comma 2 2 4" xfId="145"/>
    <cellStyle name="Comma 2 2 5" xfId="146"/>
    <cellStyle name="Comma 2 3" xfId="147"/>
    <cellStyle name="Comma 2 3 2" xfId="148"/>
    <cellStyle name="Comma 2 3 3" xfId="149"/>
    <cellStyle name="Comma 2 4" xfId="150"/>
    <cellStyle name="Comma 2 5" xfId="151"/>
    <cellStyle name="Comma 3" xfId="152"/>
    <cellStyle name="Comma 3 2" xfId="153"/>
    <cellStyle name="Comma 3 2 2" xfId="154"/>
    <cellStyle name="Comma 3 2 3" xfId="155"/>
    <cellStyle name="Comma 3 2 3 2" xfId="156"/>
    <cellStyle name="Comma 3 3" xfId="157"/>
    <cellStyle name="Comma 3 4" xfId="158"/>
    <cellStyle name="Comma 4" xfId="159"/>
    <cellStyle name="Comma 4 2" xfId="160"/>
    <cellStyle name="Comma 4 3" xfId="161"/>
    <cellStyle name="Comma 5" xfId="162"/>
    <cellStyle name="Comma 5 2" xfId="163"/>
    <cellStyle name="Comma 5 3" xfId="164"/>
    <cellStyle name="Comma 6" xfId="165"/>
    <cellStyle name="Currency" xfId="2" builtinId="4"/>
    <cellStyle name="Currency 2" xfId="166"/>
    <cellStyle name="Currency 2 2" xfId="167"/>
    <cellStyle name="Currency 2 3" xfId="168"/>
    <cellStyle name="Normal" xfId="0" builtinId="0"/>
    <cellStyle name="Normal 10" xfId="169"/>
    <cellStyle name="Normal 10 2" xfId="170"/>
    <cellStyle name="Normal 10 3" xfId="171"/>
    <cellStyle name="Normal 10 4" xfId="172"/>
    <cellStyle name="Normal 11" xfId="173"/>
    <cellStyle name="Normal 11 2" xfId="174"/>
    <cellStyle name="Normal 11 3" xfId="175"/>
    <cellStyle name="Normal 11 3 2" xfId="176"/>
    <cellStyle name="Normal 11 3 3" xfId="177"/>
    <cellStyle name="Normal 11 4" xfId="178"/>
    <cellStyle name="Normal 12" xfId="179"/>
    <cellStyle name="Normal 13" xfId="180"/>
    <cellStyle name="Normal 14" xfId="181"/>
    <cellStyle name="Normal 14 2" xfId="182"/>
    <cellStyle name="Normal 14 2 2" xfId="183"/>
    <cellStyle name="Normal 14 2 3" xfId="184"/>
    <cellStyle name="Normal 14 3" xfId="185"/>
    <cellStyle name="Normal 14 4" xfId="186"/>
    <cellStyle name="Normal 15" xfId="187"/>
    <cellStyle name="Normal 15 2" xfId="188"/>
    <cellStyle name="Normal 15 3" xfId="189"/>
    <cellStyle name="Normal 16" xfId="190"/>
    <cellStyle name="Normal 16 2" xfId="191"/>
    <cellStyle name="Normal 16 3" xfId="192"/>
    <cellStyle name="Normal 17" xfId="193"/>
    <cellStyle name="Normal 17 2" xfId="194"/>
    <cellStyle name="Normal 17 3" xfId="195"/>
    <cellStyle name="Normal 18" xfId="196"/>
    <cellStyle name="Normal 18 2" xfId="197"/>
    <cellStyle name="Normal 18 3" xfId="198"/>
    <cellStyle name="Normal 19" xfId="199"/>
    <cellStyle name="Normal 19 2" xfId="200"/>
    <cellStyle name="Normal 19 3" xfId="201"/>
    <cellStyle name="Normal 2" xfId="202"/>
    <cellStyle name="Normal 2 2" xfId="203"/>
    <cellStyle name="Normal 2 2 2" xfId="204"/>
    <cellStyle name="Normal 2 2 3" xfId="205"/>
    <cellStyle name="Normal 2 3" xfId="206"/>
    <cellStyle name="Normal 2 4" xfId="207"/>
    <cellStyle name="Normal 2 5" xfId="208"/>
    <cellStyle name="Normal 2 6" xfId="209"/>
    <cellStyle name="Normal 20" xfId="210"/>
    <cellStyle name="Normal 20 2" xfId="211"/>
    <cellStyle name="Normal 20 3" xfId="212"/>
    <cellStyle name="Normal 21" xfId="213"/>
    <cellStyle name="Normal 21 2" xfId="214"/>
    <cellStyle name="Normal 21 3" xfId="215"/>
    <cellStyle name="Normal 22" xfId="216"/>
    <cellStyle name="Normal 22 2" xfId="217"/>
    <cellStyle name="Normal 22 3" xfId="218"/>
    <cellStyle name="Normal 23" xfId="219"/>
    <cellStyle name="Normal 24" xfId="220"/>
    <cellStyle name="Normal 25" xfId="221"/>
    <cellStyle name="Normal 26" xfId="3"/>
    <cellStyle name="Normal 3" xfId="222"/>
    <cellStyle name="Normal 3 2" xfId="223"/>
    <cellStyle name="Normal 3 3" xfId="224"/>
    <cellStyle name="Normal 3 3 2" xfId="225"/>
    <cellStyle name="Normal 3 3 3" xfId="226"/>
    <cellStyle name="Normal 3 4" xfId="227"/>
    <cellStyle name="Normal 4" xfId="228"/>
    <cellStyle name="Normal 4 2" xfId="229"/>
    <cellStyle name="Normal 4 3" xfId="230"/>
    <cellStyle name="Normal 4 3 2" xfId="231"/>
    <cellStyle name="Normal 4 3 3" xfId="232"/>
    <cellStyle name="Normal 4 4" xfId="233"/>
    <cellStyle name="Normal 4 5" xfId="234"/>
    <cellStyle name="Normal 5" xfId="235"/>
    <cellStyle name="Normal 5 2" xfId="236"/>
    <cellStyle name="Normal 5 2 10" xfId="237"/>
    <cellStyle name="Normal 5 2 10 2" xfId="238"/>
    <cellStyle name="Normal 5 2 10 2 2" xfId="239"/>
    <cellStyle name="Normal 5 2 10 3" xfId="240"/>
    <cellStyle name="Normal 5 2 11" xfId="241"/>
    <cellStyle name="Normal 5 2 11 2" xfId="242"/>
    <cellStyle name="Normal 5 2 12" xfId="243"/>
    <cellStyle name="Normal 5 2 2" xfId="244"/>
    <cellStyle name="Normal 5 2 2 2" xfId="245"/>
    <cellStyle name="Normal 5 2 2 2 2" xfId="246"/>
    <cellStyle name="Normal 5 2 2 2 2 2" xfId="247"/>
    <cellStyle name="Normal 5 2 2 2 3" xfId="248"/>
    <cellStyle name="Normal 5 2 2 3" xfId="249"/>
    <cellStyle name="Normal 5 2 2 3 2" xfId="250"/>
    <cellStyle name="Normal 5 2 2 4" xfId="251"/>
    <cellStyle name="Normal 5 2 3" xfId="252"/>
    <cellStyle name="Normal 5 2 3 2" xfId="253"/>
    <cellStyle name="Normal 5 2 3 2 2" xfId="254"/>
    <cellStyle name="Normal 5 2 3 2 2 2" xfId="255"/>
    <cellStyle name="Normal 5 2 3 2 3" xfId="256"/>
    <cellStyle name="Normal 5 2 3 3" xfId="257"/>
    <cellStyle name="Normal 5 2 3 3 2" xfId="258"/>
    <cellStyle name="Normal 5 2 3 4" xfId="259"/>
    <cellStyle name="Normal 5 2 4" xfId="260"/>
    <cellStyle name="Normal 5 2 4 2" xfId="261"/>
    <cellStyle name="Normal 5 2 4 2 2" xfId="262"/>
    <cellStyle name="Normal 5 2 4 2 2 2" xfId="263"/>
    <cellStyle name="Normal 5 2 4 2 3" xfId="264"/>
    <cellStyle name="Normal 5 2 4 3" xfId="265"/>
    <cellStyle name="Normal 5 2 4 3 2" xfId="266"/>
    <cellStyle name="Normal 5 2 4 4" xfId="267"/>
    <cellStyle name="Normal 5 2 5" xfId="268"/>
    <cellStyle name="Normal 5 2 5 2" xfId="269"/>
    <cellStyle name="Normal 5 2 5 2 2" xfId="270"/>
    <cellStyle name="Normal 5 2 5 2 2 2" xfId="271"/>
    <cellStyle name="Normal 5 2 5 2 3" xfId="272"/>
    <cellStyle name="Normal 5 2 5 3" xfId="273"/>
    <cellStyle name="Normal 5 2 5 3 2" xfId="274"/>
    <cellStyle name="Normal 5 2 5 4" xfId="275"/>
    <cellStyle name="Normal 5 2 6" xfId="276"/>
    <cellStyle name="Normal 5 2 6 2" xfId="277"/>
    <cellStyle name="Normal 5 2 6 2 2" xfId="278"/>
    <cellStyle name="Normal 5 2 6 2 2 2" xfId="279"/>
    <cellStyle name="Normal 5 2 6 2 3" xfId="280"/>
    <cellStyle name="Normal 5 2 6 3" xfId="281"/>
    <cellStyle name="Normal 5 2 6 3 2" xfId="282"/>
    <cellStyle name="Normal 5 2 6 4" xfId="283"/>
    <cellStyle name="Normal 5 2 7" xfId="284"/>
    <cellStyle name="Normal 5 2 7 2" xfId="285"/>
    <cellStyle name="Normal 5 2 7 2 2" xfId="286"/>
    <cellStyle name="Normal 5 2 7 2 2 2" xfId="287"/>
    <cellStyle name="Normal 5 2 7 2 3" xfId="288"/>
    <cellStyle name="Normal 5 2 7 3" xfId="289"/>
    <cellStyle name="Normal 5 2 7 3 2" xfId="290"/>
    <cellStyle name="Normal 5 2 7 4" xfId="291"/>
    <cellStyle name="Normal 5 2 8" xfId="292"/>
    <cellStyle name="Normal 5 2 8 2" xfId="293"/>
    <cellStyle name="Normal 5 2 8 2 2" xfId="294"/>
    <cellStyle name="Normal 5 2 8 2 2 2" xfId="295"/>
    <cellStyle name="Normal 5 2 8 2 3" xfId="296"/>
    <cellStyle name="Normal 5 2 8 3" xfId="297"/>
    <cellStyle name="Normal 5 2 8 3 2" xfId="298"/>
    <cellStyle name="Normal 5 2 8 4" xfId="299"/>
    <cellStyle name="Normal 5 2 9" xfId="300"/>
    <cellStyle name="Normal 5 2 9 2" xfId="301"/>
    <cellStyle name="Normal 5 2 9 2 2" xfId="302"/>
    <cellStyle name="Normal 5 2 9 2 2 2" xfId="303"/>
    <cellStyle name="Normal 5 2 9 2 3" xfId="304"/>
    <cellStyle name="Normal 5 2 9 3" xfId="305"/>
    <cellStyle name="Normal 5 2 9 3 2" xfId="306"/>
    <cellStyle name="Normal 5 2 9 4" xfId="307"/>
    <cellStyle name="Normal 5 3" xfId="308"/>
    <cellStyle name="Normal 5 3 2" xfId="309"/>
    <cellStyle name="Normal 5 4" xfId="310"/>
    <cellStyle name="Normal 6" xfId="311"/>
    <cellStyle name="Normal 6 2" xfId="312"/>
    <cellStyle name="Normal 6 3" xfId="313"/>
    <cellStyle name="Normal 6 4" xfId="314"/>
    <cellStyle name="Normal 7" xfId="315"/>
    <cellStyle name="Normal 7 2" xfId="316"/>
    <cellStyle name="Normal 7 2 2" xfId="317"/>
    <cellStyle name="Normal 7 2 3" xfId="318"/>
    <cellStyle name="Normal 7 3" xfId="319"/>
    <cellStyle name="Normal 8" xfId="320"/>
    <cellStyle name="Normal 9" xfId="321"/>
    <cellStyle name="Percent 2" xfId="322"/>
    <cellStyle name="Percent 3" xfId="323"/>
    <cellStyle name="Percent 4" xfId="324"/>
    <cellStyle name="Percent 4 2" xfId="325"/>
    <cellStyle name="Percent 4 3" xfId="326"/>
    <cellStyle name="Percent 5" xfId="327"/>
    <cellStyle name="Percent 5 2" xfId="328"/>
    <cellStyle name="הדגשה1 2" xfId="329"/>
    <cellStyle name="הדגשה1 3" xfId="330"/>
    <cellStyle name="הדגשה2 2" xfId="331"/>
    <cellStyle name="הדגשה2 3" xfId="332"/>
    <cellStyle name="הדגשה3 2" xfId="333"/>
    <cellStyle name="הדגשה3 3" xfId="334"/>
    <cellStyle name="הדגשה4 2" xfId="335"/>
    <cellStyle name="הדגשה4 3" xfId="336"/>
    <cellStyle name="הדגשה5 2" xfId="337"/>
    <cellStyle name="הדגשה5 3" xfId="338"/>
    <cellStyle name="הדגשה6 2" xfId="339"/>
    <cellStyle name="הדגשה6 3" xfId="340"/>
    <cellStyle name="היפר-קישור 2" xfId="341"/>
    <cellStyle name="היפר-קישור 3" xfId="342"/>
    <cellStyle name="היפר-קישור 4" xfId="343"/>
    <cellStyle name="היפר-קישור 5" xfId="344"/>
    <cellStyle name="הערה 2" xfId="345"/>
    <cellStyle name="הערה 2 2" xfId="346"/>
    <cellStyle name="הערה 2 3" xfId="347"/>
    <cellStyle name="הערה 3" xfId="348"/>
    <cellStyle name="הערה 3 2" xfId="349"/>
    <cellStyle name="הערה 3 3" xfId="350"/>
    <cellStyle name="הערה 3 4" xfId="351"/>
    <cellStyle name="הערה 4" xfId="352"/>
    <cellStyle name="הערה 4 2" xfId="353"/>
    <cellStyle name="הערה 4 3" xfId="354"/>
    <cellStyle name="הערה 5" xfId="355"/>
    <cellStyle name="חישוב 2" xfId="356"/>
    <cellStyle name="חישוב 3" xfId="357"/>
    <cellStyle name="טוב 2" xfId="358"/>
    <cellStyle name="טוב 3" xfId="359"/>
    <cellStyle name="טקסט אזהרה 2" xfId="360"/>
    <cellStyle name="טקסט אזהרה 3" xfId="361"/>
    <cellStyle name="טקסט הסברי 2" xfId="362"/>
    <cellStyle name="טקסט הסברי 3" xfId="363"/>
    <cellStyle name="כותרת 1 2" xfId="364"/>
    <cellStyle name="כותרת 1 3" xfId="365"/>
    <cellStyle name="כותרת 2 2" xfId="366"/>
    <cellStyle name="כותרת 2 3" xfId="367"/>
    <cellStyle name="כותרת 3 2" xfId="368"/>
    <cellStyle name="כותרת 3 3" xfId="369"/>
    <cellStyle name="כותרת 4 2" xfId="370"/>
    <cellStyle name="כותרת 5" xfId="371"/>
    <cellStyle name="כותרת 6" xfId="372"/>
    <cellStyle name="כותרת 7" xfId="373"/>
    <cellStyle name="ניטראלי 2" xfId="374"/>
    <cellStyle name="ניטראלי 3" xfId="375"/>
    <cellStyle name="סה&quot;כ 2" xfId="376"/>
    <cellStyle name="סה&quot;כ 3" xfId="377"/>
    <cellStyle name="פלט 2" xfId="378"/>
    <cellStyle name="פלט 3" xfId="379"/>
    <cellStyle name="קלט 2" xfId="380"/>
    <cellStyle name="קלט 3" xfId="381"/>
    <cellStyle name="רע 2" xfId="382"/>
    <cellStyle name="רע 3" xfId="383"/>
    <cellStyle name="רע 4" xfId="384"/>
    <cellStyle name="תא מסומן 2" xfId="385"/>
    <cellStyle name="תא מסומן 3" xfId="386"/>
    <cellStyle name="תא מקושר 2" xfId="387"/>
    <cellStyle name="תא מקושר 3" xfId="388"/>
  </cellStyles>
  <dxfs count="75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 &quot;₪&quot;\ * #,##0.00_ ;_ &quot;₪&quot;\ * \-#,##0.00_ ;_ &quot;₪&quot;\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 &quot;₪&quot;\ * #,##0.00_ ;_ &quot;₪&quot;\ * \-#,##0.00_ ;_ &quot;₪&quot;\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0000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hzuka/IWC/2016/&#1497;&#1497;&#1513;&#1493;&#1501;%20&#1506;&#1499;&#1493;%20&#1495;&#1491;&#1513;%2028.12.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rel/AppData/Local/Microsoft/Windows/Temporary%20Internet%20Files/Content.Outlook/AK1SZKT1/&#1502;&#1508;&#1506;&#1500;&#1497;_&#1499;&#1497;&#1502;&#1497;&#1492;_&#1493;&#1506;&#1493;&#1491;____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iri/&#1504;&#1497;&#1492;&#1493;&#1500;%20&#1513;&#1508;&#1499;&#1497;%20&#1514;&#1506;&#1513;&#1497;&#1497;&#1492;%20&#1502;&#1497;%20&#1504;&#1514;&#1504;&#1497;&#1492;/&#1514;&#1493;&#1499;&#1504;&#1497;&#1493;&#1514;%20&#1504;&#1497;&#1496;&#1493;&#1512;/&#1514;&#1493;&#1499;&#1504;&#1497;&#1514;%20&#1504;&#1497;&#1496;&#1493;&#1512;%20&#1502;&#1506;&#1493;&#1491;&#1499;&#1504;&#1514;%20&#1506;&#1501;%20&#1514;&#1493;&#1499;&#1504;&#1497;&#1514;%20&#1491;&#1497;&#1490;&#1493;&#1502;&#1497;&#1501;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t/AppData/Roaming/Microsoft/Excel/&#1497;&#1497;&#1513;&#1493;&#1501;%20&#1513;&#1508;&#1499;&#1497;%20&#1514;&#1506;&#1513;&#1497;&#1497;&#1492;-%20&#1514;&#1488;&#1490;&#1497;&#1491;%20&#1502;&#1497;%20&#1504;&#1514;&#1504;&#1497;&#1492;%2024.2.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טי מפעלים"/>
      <sheetName val="אנשי קשר"/>
      <sheetName val="הגדרות"/>
      <sheetName val="הוסף מפעל"/>
      <sheetName val="מפעלים"/>
      <sheetName val="דף מעקב"/>
      <sheetName val="הוסף דיגום"/>
      <sheetName val="ניתוח_תוצאות"/>
      <sheetName val="מעקב דיגומים"/>
      <sheetName val="תכנית דיגום שנתית 2017"/>
      <sheetName val="תכנית דיגום שנתית 2016"/>
      <sheetName val="מעקב תכתובות"/>
      <sheetName val="גליון עזר"/>
      <sheetName val="קובץ נתונים"/>
      <sheetName val="מפעלים לזימון לתאגיד"/>
      <sheetName val="ריכוז תוצאות דיגום"/>
      <sheetName val="מעקב מכתבים"/>
      <sheetName val="תוכנית דיגום מאושרת 16-17"/>
      <sheetName val="תכנית דיגום שנתית"/>
      <sheetName val="צריכות למפעלים"/>
      <sheetName val="ניתוח_תוצאות (2)"/>
      <sheetName val="עזר ליידוע"/>
      <sheetName val="עזר ליידוע גרייס+תקין"/>
      <sheetName val="טופס הודעת תקין"/>
      <sheetName val="מכתב יידוע תוצאות"/>
      <sheetName val="טופס הודעת גרייס"/>
      <sheetName val="טופס הודעת חיוב"/>
      <sheetName val="נתוני תכן וחישובי עזר "/>
      <sheetName val="סימולאטור"/>
      <sheetName val="ניתוח_תוצאות (ידני)"/>
      <sheetName val="נתוני תכן וחישובי עזר (ידני)"/>
      <sheetName val="סימולאטור חדש"/>
      <sheetName val="יישום עכו חדש 28.12.16"/>
    </sheetNames>
    <sheetDataSet>
      <sheetData sheetId="0"/>
      <sheetData sheetId="1"/>
      <sheetData sheetId="2">
        <row r="7">
          <cell r="G7" t="str">
            <v>עכו</v>
          </cell>
          <cell r="J7" t="str">
            <v>עכו</v>
          </cell>
          <cell r="K7">
            <v>0</v>
          </cell>
        </row>
        <row r="8"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J12" t="str">
            <v>ניסיונות</v>
          </cell>
        </row>
        <row r="13">
          <cell r="J13">
            <v>0</v>
          </cell>
        </row>
        <row r="14">
          <cell r="J14">
            <v>0</v>
          </cell>
        </row>
        <row r="18">
          <cell r="G18">
            <v>0</v>
          </cell>
          <cell r="K18">
            <v>0</v>
          </cell>
        </row>
        <row r="29">
          <cell r="G29">
            <v>0</v>
          </cell>
          <cell r="K29" t="str">
            <v>ניסיונות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A10" t="str">
            <v>צח"כ COD</v>
          </cell>
        </row>
        <row r="11">
          <cell r="A11" t="str">
            <v>צח"ב BOD</v>
          </cell>
        </row>
        <row r="12">
          <cell r="A12" t="str">
            <v>מ"מ TSS</v>
          </cell>
        </row>
        <row r="13">
          <cell r="A13" t="str">
            <v>חנקן קלדהל Nkj</v>
          </cell>
        </row>
        <row r="14">
          <cell r="A14" t="str">
            <v>זרחן כללי Ptot</v>
          </cell>
        </row>
        <row r="15">
          <cell r="A15" t="str">
            <v>הגבה PH</v>
          </cell>
        </row>
        <row r="16">
          <cell r="A16" t="str">
            <v>נתרן Na</v>
          </cell>
        </row>
        <row r="17">
          <cell r="A17" t="str">
            <v>כלוריד Cl</v>
          </cell>
        </row>
        <row r="18">
          <cell r="A18" t="str">
            <v>סולפאט</v>
          </cell>
        </row>
        <row r="19">
          <cell r="A19" t="str">
            <v xml:space="preserve">סולפיד </v>
          </cell>
        </row>
        <row r="20">
          <cell r="A20" t="str">
            <v>סולפיד מומס</v>
          </cell>
        </row>
        <row r="21">
          <cell r="A21" t="str">
            <v>דטרגנטים אניונים</v>
          </cell>
        </row>
        <row r="22">
          <cell r="A22" t="str">
            <v>דטרגנטים נוניונים</v>
          </cell>
        </row>
        <row r="23">
          <cell r="A23" t="str">
            <v>שמן מינרלי</v>
          </cell>
        </row>
        <row r="24">
          <cell r="A24" t="str">
            <v>שמנים ושומנים</v>
          </cell>
        </row>
        <row r="25">
          <cell r="A25" t="str">
            <v>בורון B</v>
          </cell>
        </row>
        <row r="26">
          <cell r="A26" t="str">
            <v>אבץ Zn</v>
          </cell>
        </row>
        <row r="27">
          <cell r="A27" t="str">
            <v>ארסן As</v>
          </cell>
        </row>
        <row r="28">
          <cell r="A28" t="str">
            <v>בדיל Sn</v>
          </cell>
        </row>
        <row r="29">
          <cell r="A29" t="str">
            <v>בריליום Be</v>
          </cell>
        </row>
        <row r="30">
          <cell r="A30" t="str">
            <v>ונדיום V</v>
          </cell>
        </row>
        <row r="31">
          <cell r="A31" t="str">
            <v>חמרן Al</v>
          </cell>
        </row>
        <row r="32">
          <cell r="A32" t="str">
            <v>כסף Ag</v>
          </cell>
        </row>
        <row r="33">
          <cell r="A33" t="str">
            <v>כספית Hg</v>
          </cell>
        </row>
        <row r="34">
          <cell r="A34" t="str">
            <v>כרום שלוש ערכי Cr</v>
          </cell>
        </row>
        <row r="35">
          <cell r="A35" t="str">
            <v>כרום שש ערכי Cr+6</v>
          </cell>
        </row>
        <row r="36">
          <cell r="A36" t="str">
            <v>ליתיום Li</v>
          </cell>
        </row>
        <row r="37">
          <cell r="A37" t="str">
            <v>מוליבדן Mo</v>
          </cell>
        </row>
        <row r="38">
          <cell r="A38" t="str">
            <v>מנגן Mn</v>
          </cell>
        </row>
        <row r="39">
          <cell r="A39" t="str">
            <v>נחושת Cu</v>
          </cell>
        </row>
        <row r="40">
          <cell r="A40" t="str">
            <v>ניקל Ni</v>
          </cell>
        </row>
        <row r="41">
          <cell r="A41" t="str">
            <v>סלניום Se</v>
          </cell>
        </row>
        <row r="42">
          <cell r="A42" t="str">
            <v>עופרת Pb</v>
          </cell>
        </row>
        <row r="43">
          <cell r="A43" t="str">
            <v>קדמיום Cd</v>
          </cell>
        </row>
        <row r="44">
          <cell r="A44" t="str">
            <v>קובלט Co</v>
          </cell>
        </row>
        <row r="45">
          <cell r="A45" t="str">
            <v>בריום Ba</v>
          </cell>
        </row>
        <row r="46">
          <cell r="A46" t="str">
            <v>ברזל Fe</v>
          </cell>
        </row>
        <row r="47">
          <cell r="A47" t="str">
            <v xml:space="preserve"> סטרונציום Sr</v>
          </cell>
        </row>
        <row r="48">
          <cell r="A48" t="str">
            <v>TDS</v>
          </cell>
        </row>
        <row r="49">
          <cell r="A49" t="str">
            <v xml:space="preserve"> חנקן כללי N-total</v>
          </cell>
        </row>
        <row r="50">
          <cell r="A50" t="str">
            <v>פנולים</v>
          </cell>
        </row>
        <row r="51">
          <cell r="A51" t="str">
            <v>קריזולים</v>
          </cell>
        </row>
        <row r="52">
          <cell r="A52" t="str">
            <v>פוליפנולים</v>
          </cell>
        </row>
        <row r="53">
          <cell r="A53" t="str">
            <v>כלור חופשי</v>
          </cell>
        </row>
        <row r="54">
          <cell r="A54" t="str">
            <v>ציאנידים</v>
          </cell>
        </row>
        <row r="55">
          <cell r="A55" t="str">
            <v>שומנים הניתנים להפרדה</v>
          </cell>
        </row>
        <row r="56">
          <cell r="A56" t="str">
            <v>VSS</v>
          </cell>
        </row>
        <row r="57">
          <cell r="A57" t="str">
            <v>פלואורידים</v>
          </cell>
        </row>
        <row r="58">
          <cell r="A58" t="str">
            <v>DOX</v>
          </cell>
        </row>
        <row r="59">
          <cell r="A59" t="str">
            <v>MTBE</v>
          </cell>
        </row>
        <row r="60">
          <cell r="A60" t="str">
            <v>מוליכות חשמלית</v>
          </cell>
        </row>
        <row r="61">
          <cell r="A61" t="str">
            <v>VOC</v>
          </cell>
        </row>
        <row r="62">
          <cell r="A62" t="str">
            <v>VOC's</v>
          </cell>
        </row>
      </sheetData>
      <sheetData sheetId="30"/>
      <sheetData sheetId="3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י"/>
      <sheetName val="נקודה א- שפכים "/>
      <sheetName val="מעבדות"/>
      <sheetName val="רפת חריגים "/>
    </sheetNames>
    <sheetDataSet>
      <sheetData sheetId="0"/>
      <sheetData sheetId="1"/>
      <sheetData sheetId="2">
        <row r="2">
          <cell r="B2" t="str">
            <v>מעבדה פנימית במט"ש</v>
          </cell>
        </row>
        <row r="3">
          <cell r="B3" t="str">
            <v>אמינולאב</v>
          </cell>
        </row>
        <row r="4">
          <cell r="B4" t="str">
            <v>ארני מילר מעבדות</v>
          </cell>
        </row>
        <row r="5">
          <cell r="B5" t="str">
            <v>ביולאב</v>
          </cell>
        </row>
        <row r="6">
          <cell r="B6" t="str">
            <v>בקטוכם</v>
          </cell>
        </row>
        <row r="7">
          <cell r="B7" t="str">
            <v xml:space="preserve">הגיחון </v>
          </cell>
        </row>
        <row r="8">
          <cell r="B8" t="str">
            <v>המעבדה הטוקסיקולוגית,תה"ש</v>
          </cell>
        </row>
        <row r="9">
          <cell r="B9" t="str">
            <v>בריה"צ - ב"ש</v>
          </cell>
        </row>
        <row r="10">
          <cell r="B10" t="str">
            <v>בריה"צ - חיפה</v>
          </cell>
        </row>
        <row r="11">
          <cell r="B11" t="str">
            <v>בריה"צ - י-ם</v>
          </cell>
        </row>
        <row r="12">
          <cell r="B12" t="str">
            <v>מעבדה מרכזית לנגיפים, תה"ש</v>
          </cell>
        </row>
        <row r="13">
          <cell r="B13" t="str">
            <v>המעבדה לבדיקות מים, מקורות</v>
          </cell>
        </row>
        <row r="14">
          <cell r="B14" t="str">
            <v>בריה"צ - ת"א</v>
          </cell>
        </row>
        <row r="15">
          <cell r="B15" t="str">
            <v xml:space="preserve">המעבדה לחקר הכינרת </v>
          </cell>
        </row>
        <row r="16">
          <cell r="B16" t="str">
            <v>מיג"ל</v>
          </cell>
        </row>
        <row r="17">
          <cell r="B17" t="str">
            <v>מילודע</v>
          </cell>
        </row>
        <row r="18">
          <cell r="B18" t="str">
            <v xml:space="preserve">מעבדה להידרו-גיאוכימיה, </v>
          </cell>
        </row>
        <row r="19">
          <cell r="B19" t="str">
            <v>מעבדה לכימיה אנליטית, א"ע חדרה</v>
          </cell>
        </row>
        <row r="20">
          <cell r="B20" t="str">
            <v xml:space="preserve">מעבדת שירות השדה, </v>
          </cell>
        </row>
        <row r="21">
          <cell r="B21" t="str">
            <v>מעבדת א"ע אשדוד-יבנה</v>
          </cell>
        </row>
        <row r="22">
          <cell r="B22" t="str">
            <v>מעבדת מקורות, אילת</v>
          </cell>
        </row>
        <row r="23">
          <cell r="B23" t="str">
            <v>מעבדת מקורות, אתר אשכול</v>
          </cell>
        </row>
        <row r="24">
          <cell r="B24" t="str">
            <v>מעבדת מקורות, ראש העין</v>
          </cell>
        </row>
        <row r="25">
          <cell r="B25" t="str">
            <v>מעבדת מקורות שפד"ן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סיכום"/>
      <sheetName val="בתי חולים ובתי מלון "/>
      <sheetName val="עיבוד דגים ותחנות דלק"/>
      <sheetName val="מכבסות ומוסכים"/>
      <sheetName val=" בתי דפוס ועיבוד עורות"/>
      <sheetName val="תעשיות מזון ועיבוד מתכות"/>
      <sheetName val="מפעלי כימיה וחומרי בניה"/>
      <sheetName val="קניונים ומסעדות ואולמות אירועים"/>
      <sheetName val="תוכנית דיגומים"/>
    </sheetNames>
    <sheetDataSet>
      <sheetData sheetId="0">
        <row r="5539">
          <cell r="A5539" t="str">
            <v>Recover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יוב בגין עלות בדיקות מעבדה "/>
      <sheetName val="חיוב בגין הרחקת מזהם"/>
      <sheetName val="דף מעקב"/>
      <sheetName val="קובץ נתונים"/>
      <sheetName val="הוסף דיגום"/>
      <sheetName val="הגדרות"/>
      <sheetName val="הוסף מפעל"/>
      <sheetName val="מעקב דיגומים"/>
      <sheetName val="מעקב מכתבים"/>
      <sheetName val="מעקב תכתובות"/>
      <sheetName val="ריכוז תוצאות דיגום"/>
      <sheetName val="תוכנית דיגום מאושרת"/>
      <sheetName val="ניתוח_תוצאות"/>
      <sheetName val="תכנית דיגום שנתית (2)"/>
      <sheetName val="גליון עזר"/>
      <sheetName val="צריכות למפעלים"/>
      <sheetName val="עזר ליידוע גרייס+תקין"/>
      <sheetName val="עזר ליידוע"/>
      <sheetName val="נתוני תכן וחישובי עזר "/>
      <sheetName val="סימולאטור"/>
      <sheetName val="ניתוח_תוצאות (ידני)"/>
      <sheetName val="נתוני תכן וחישובי עזר (ידני)"/>
      <sheetName val="סימולאטור ידני"/>
      <sheetName val="יישום שפכי תעשייה- תאגיד מי נת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A10" t="str">
            <v>צח"כ COD</v>
          </cell>
        </row>
        <row r="11">
          <cell r="A11" t="str">
            <v>צח"ב BOD</v>
          </cell>
        </row>
        <row r="12">
          <cell r="A12" t="str">
            <v>מ"מ TSS</v>
          </cell>
        </row>
        <row r="13">
          <cell r="A13" t="str">
            <v>חנקן קלדהל Nkj</v>
          </cell>
        </row>
        <row r="14">
          <cell r="A14" t="str">
            <v>זרחן כללי Ptot</v>
          </cell>
        </row>
        <row r="15">
          <cell r="A15" t="str">
            <v>הגבה PH</v>
          </cell>
        </row>
        <row r="16">
          <cell r="A16" t="str">
            <v>נתרן Na</v>
          </cell>
        </row>
        <row r="17">
          <cell r="A17" t="str">
            <v>כלוריד Cl</v>
          </cell>
        </row>
        <row r="18">
          <cell r="A18" t="str">
            <v>סולפאט</v>
          </cell>
        </row>
        <row r="19">
          <cell r="A19" t="str">
            <v xml:space="preserve">סולפיד </v>
          </cell>
        </row>
        <row r="20">
          <cell r="A20" t="str">
            <v>סולפיד מומס</v>
          </cell>
        </row>
        <row r="21">
          <cell r="A21" t="str">
            <v>דטרגנטים אניונים</v>
          </cell>
        </row>
        <row r="22">
          <cell r="A22" t="str">
            <v>דטרגנטים נוניונים</v>
          </cell>
        </row>
        <row r="23">
          <cell r="A23" t="str">
            <v>שמן מינרלי</v>
          </cell>
        </row>
        <row r="24">
          <cell r="A24" t="str">
            <v>שמנים ושומנים</v>
          </cell>
        </row>
        <row r="25">
          <cell r="A25" t="str">
            <v>בורון B</v>
          </cell>
        </row>
        <row r="26">
          <cell r="A26" t="str">
            <v>אבץ Zn</v>
          </cell>
        </row>
        <row r="27">
          <cell r="A27" t="str">
            <v>ארסן As</v>
          </cell>
        </row>
        <row r="28">
          <cell r="A28" t="str">
            <v>בדיל Sn</v>
          </cell>
        </row>
        <row r="29">
          <cell r="A29" t="str">
            <v>בריליום Be</v>
          </cell>
        </row>
        <row r="30">
          <cell r="A30" t="str">
            <v>ונדיום V</v>
          </cell>
        </row>
        <row r="31">
          <cell r="A31" t="str">
            <v>חמרן Al</v>
          </cell>
        </row>
        <row r="32">
          <cell r="A32" t="str">
            <v>כסף Ag</v>
          </cell>
        </row>
        <row r="33">
          <cell r="A33" t="str">
            <v>כספית Hg</v>
          </cell>
        </row>
        <row r="34">
          <cell r="A34" t="str">
            <v>כרום שלוש ערכי Cr</v>
          </cell>
        </row>
        <row r="35">
          <cell r="A35" t="str">
            <v>כרום שש ערכי Cr+6</v>
          </cell>
        </row>
        <row r="36">
          <cell r="A36" t="str">
            <v>ליתיום Li</v>
          </cell>
        </row>
        <row r="37">
          <cell r="A37" t="str">
            <v>מוליבדן Mo</v>
          </cell>
        </row>
        <row r="38">
          <cell r="A38" t="str">
            <v>מנגן Mn</v>
          </cell>
        </row>
        <row r="39">
          <cell r="A39" t="str">
            <v>נחושת Cu</v>
          </cell>
        </row>
        <row r="40">
          <cell r="A40" t="str">
            <v>ניקל Ni</v>
          </cell>
        </row>
        <row r="41">
          <cell r="A41" t="str">
            <v>סלניום Se</v>
          </cell>
        </row>
        <row r="42">
          <cell r="A42" t="str">
            <v>עופרת Pb</v>
          </cell>
        </row>
        <row r="43">
          <cell r="A43" t="str">
            <v>קדמיום Cd</v>
          </cell>
        </row>
        <row r="44">
          <cell r="A44" t="str">
            <v>קובלט Co</v>
          </cell>
        </row>
        <row r="45">
          <cell r="A45" t="str">
            <v>בריום Ba</v>
          </cell>
        </row>
        <row r="46">
          <cell r="A46" t="str">
            <v>ברזל Fe</v>
          </cell>
        </row>
        <row r="47">
          <cell r="A47" t="str">
            <v xml:space="preserve"> סטרונציום Sr</v>
          </cell>
        </row>
        <row r="48">
          <cell r="A48" t="str">
            <v>TDS</v>
          </cell>
        </row>
        <row r="49">
          <cell r="A49" t="str">
            <v xml:space="preserve"> חנקן כללי N-total</v>
          </cell>
        </row>
        <row r="50">
          <cell r="A50" t="str">
            <v>פנולים</v>
          </cell>
        </row>
        <row r="51">
          <cell r="A51" t="str">
            <v>קריזולים</v>
          </cell>
        </row>
        <row r="52">
          <cell r="A52" t="str">
            <v>פוליפנולים</v>
          </cell>
        </row>
        <row r="53">
          <cell r="A53" t="str">
            <v>כלור חופשי</v>
          </cell>
        </row>
        <row r="54">
          <cell r="A54" t="str">
            <v>ציאנידים</v>
          </cell>
        </row>
        <row r="55">
          <cell r="A55" t="str">
            <v>שומנים הניתנים להפרדה</v>
          </cell>
        </row>
        <row r="56">
          <cell r="A56" t="str">
            <v>VSS</v>
          </cell>
        </row>
        <row r="57">
          <cell r="A57" t="str">
            <v>פלואורידים</v>
          </cell>
        </row>
        <row r="58">
          <cell r="A58" t="str">
            <v>DOX</v>
          </cell>
        </row>
        <row r="59">
          <cell r="A59" t="str">
            <v>MTBE</v>
          </cell>
        </row>
        <row r="60">
          <cell r="A60" t="str">
            <v>מוליכות חשמלית</v>
          </cell>
        </row>
        <row r="61">
          <cell r="A61" t="str">
            <v>VOC</v>
          </cell>
        </row>
        <row r="62">
          <cell r="A62" t="str">
            <v>VOC's</v>
          </cell>
        </row>
      </sheetData>
      <sheetData sheetId="21"/>
      <sheetData sheetId="22"/>
      <sheetData sheetId="23" refreshError="1"/>
    </sheetDataSet>
  </externalBook>
</externalLink>
</file>

<file path=xl/tables/table1.xml><?xml version="1.0" encoding="utf-8"?>
<table xmlns="http://schemas.openxmlformats.org/spreadsheetml/2006/main" id="1" name="דיגומים" displayName="דיגומים" ref="A1:Q37" totalsRowCount="1" headerRowDxfId="74" dataDxfId="72" totalsRowDxfId="70" headerRowBorderDxfId="73" tableBorderDxfId="71" totalsRowBorderDxfId="69">
  <autoFilter ref="A1:Q36"/>
  <tableColumns count="17">
    <tableColumn id="32" name="מס'" totalsRowLabel="סה&quot;כ" dataDxfId="68" totalsRowDxfId="67"/>
    <tableColumn id="1" name="שם מפעל" dataDxfId="66" totalsRowDxfId="65"/>
    <tableColumn id="2" name="כתובת" dataDxfId="64" totalsRowDxfId="63"/>
    <tableColumn id="3" name="מגזר תעשייתי" dataDxfId="62" totalsRowDxfId="61"/>
    <tableColumn id="4" name="אופן הדיגום" dataDxfId="60" totalsRowDxfId="59"/>
    <tableColumn id="5" name="צח&quot;כ COD" dataDxfId="58" totalsRowDxfId="57"/>
    <tableColumn id="6" name="מ&quot;מ TSS" dataDxfId="56" totalsRowDxfId="55"/>
    <tableColumn id="7" name="חנקן קלדהל Nkj" dataDxfId="54" totalsRowDxfId="53"/>
    <tableColumn id="8" name="זרחן כללי Ptot" dataDxfId="52" totalsRowDxfId="51"/>
    <tableColumn id="16" name="כמות מים/שפכין שנתית" dataDxfId="50" totalsRowDxfId="49"/>
    <tableColumn id="9" name="האם יש הסכם להזרמת שפכים חריגים_x000a_כן/לא" dataDxfId="48" totalsRowDxfId="47"/>
    <tableColumn id="10" name="מספר דיגומים שנמצאו שפכים חריגים" totalsRowFunction="sum" dataDxfId="46" totalsRowDxfId="45"/>
    <tableColumn id="11" name="מספר דיגומים שנמצאו שפכים אסורים" totalsRowFunction="sum" dataDxfId="44" totalsRowDxfId="43"/>
    <tableColumn id="15" name="מספר בדיקות שנתי מתוכנן עפ&quot;י תכנית הדיגום" totalsRowFunction="sum" dataDxfId="42" totalsRowDxfId="41"/>
    <tableColumn id="14" name="מספר בדיקות בפועל" totalsRowFunction="sum" dataDxfId="40" totalsRowDxfId="39"/>
    <tableColumn id="12" name="מספר הדיגומים שלא נמצאו חריגות (אסורים או חריגים) כולל דיגומים ללא זרימה" totalsRowFunction="sum" dataDxfId="38" totalsRowDxfId="37"/>
    <tableColumn id="13" name="הערות" dataDxfId="36" totalsRow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חריגים" displayName="חריגים" ref="A2:K37" totalsRowShown="0" headerRowDxfId="34" dataDxfId="33">
  <autoFilter ref="A2:K37"/>
  <tableColumns count="11">
    <tableColumn id="1" name="שם מפעל" dataDxfId="32"/>
    <tableColumn id="2" name="מגזר" dataDxfId="31"/>
    <tableColumn id="11" name="כמות מים/שפכין שנתית" dataDxfId="30"/>
    <tableColumn id="3" name="COD" dataDxfId="29"/>
    <tableColumn id="4" name="TSS" dataDxfId="28"/>
    <tableColumn id="5" name="חנקן קילדל" dataDxfId="27"/>
    <tableColumn id="6" name="זרחן" dataDxfId="26"/>
    <tableColumn id="7" name="COD2" dataDxfId="25"/>
    <tableColumn id="8" name="TSS3" dataDxfId="24"/>
    <tableColumn id="9" name="חנקן קילדל4" dataDxfId="23"/>
    <tableColumn id="10" name="זרחן5" dataDxfId="2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forbidden" displayName="forbidden" ref="A1:G47" totalsRowShown="0" dataDxfId="21">
  <autoFilter ref="A1:G47"/>
  <tableColumns count="7">
    <tableColumn id="2" name="שם דגימה" dataDxfId="20"/>
    <tableColumn id="3" name="שם מפעל" dataDxfId="19"/>
    <tableColumn id="4" name="מגזר תעשייתי" dataDxfId="18"/>
    <tableColumn id="5" name="צריכת מים לדיגום" dataDxfId="17"/>
    <tableColumn id="6" name="תאריך הדיגום" dataDxfId="16"/>
    <tableColumn id="7" name="הפרמטר החורג" dataDxfId="15"/>
    <tableColumn id="8" name="ערך" dataDxfId="1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4" name="Table10" displayName="Table10" ref="A2:I37" totalsRowShown="0" headerRowDxfId="13" dataDxfId="11" headerRowBorderDxfId="12" tableBorderDxfId="10" totalsRowBorderDxfId="9">
  <autoFilter ref="A2:I37"/>
  <tableColumns count="9">
    <tableColumn id="2" name="שם מפעל" dataDxfId="8"/>
    <tableColumn id="3" name="כמות מים/שפכים שנתית" dataDxfId="7" dataCellStyle="Comma"/>
    <tableColumn id="4" name="כמות מים שחוייבה" dataDxfId="6" dataCellStyle="Comma"/>
    <tableColumn id="5" name="היקף החיוב השנתי ₪ " dataDxfId="5" dataCellStyle="Currency"/>
    <tableColumn id="6" name="כמות מים שחוייבה2" dataDxfId="4"/>
    <tableColumn id="7" name="היקף החיוב השנתי ₪ 3" dataDxfId="3"/>
    <tableColumn id="8" name="כמות מים שחוייבה4" dataDxfId="2"/>
    <tableColumn id="9" name="היקף החיוב השנתי ₪ 5" dataDxfId="1" dataCellStyle="Currency"/>
    <tableColumn id="10" name="סה&quot;כ חיוב שנתי בגין שפכי מפעלים ב- ₪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</sheetPr>
  <dimension ref="A1:Q37"/>
  <sheetViews>
    <sheetView showGridLines="0" rightToLeft="1" tabSelected="1" topLeftCell="B1" zoomScaleNormal="100" workbookViewId="0">
      <selection activeCell="E7" sqref="E7"/>
    </sheetView>
  </sheetViews>
  <sheetFormatPr defaultRowHeight="14.25" x14ac:dyDescent="0.2"/>
  <cols>
    <col min="1" max="1" width="6.5" style="9" bestFit="1" customWidth="1"/>
    <col min="2" max="2" width="31" style="9" bestFit="1" customWidth="1"/>
    <col min="3" max="3" width="37.25" style="9" bestFit="1" customWidth="1"/>
    <col min="4" max="4" width="35.25" style="9" bestFit="1" customWidth="1"/>
    <col min="5" max="5" width="9.125" style="9" customWidth="1"/>
    <col min="6" max="6" width="7.875" style="9" hidden="1" customWidth="1"/>
    <col min="7" max="7" width="12.375" style="9" hidden="1" customWidth="1"/>
    <col min="8" max="8" width="11.375" style="9" hidden="1" customWidth="1"/>
    <col min="9" max="9" width="13.375" style="9" hidden="1" customWidth="1"/>
    <col min="10" max="10" width="13.375" style="9" customWidth="1"/>
    <col min="11" max="11" width="12.75" style="9" customWidth="1"/>
    <col min="12" max="12" width="13" style="9" customWidth="1"/>
    <col min="13" max="13" width="15.125" style="9" customWidth="1"/>
    <col min="14" max="14" width="19.5" style="9" customWidth="1"/>
    <col min="15" max="15" width="9" style="9"/>
    <col min="16" max="16" width="21.5" style="9" customWidth="1"/>
    <col min="17" max="17" width="55.625" style="9" bestFit="1" customWidth="1"/>
    <col min="18" max="16384" width="9" style="9"/>
  </cols>
  <sheetData>
    <row r="1" spans="1:17" s="4" customFormat="1" ht="80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209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15</v>
      </c>
    </row>
    <row r="2" spans="1:17" x14ac:dyDescent="0.2">
      <c r="A2" s="5">
        <v>1</v>
      </c>
      <c r="B2" s="6" t="s">
        <v>16</v>
      </c>
      <c r="C2" s="7" t="s">
        <v>172</v>
      </c>
      <c r="D2" s="7" t="s">
        <v>90</v>
      </c>
      <c r="E2" s="7" t="s">
        <v>173</v>
      </c>
      <c r="F2" s="7">
        <v>0</v>
      </c>
      <c r="G2" s="7">
        <v>0</v>
      </c>
      <c r="H2" s="7">
        <v>0</v>
      </c>
      <c r="I2" s="7">
        <v>0</v>
      </c>
      <c r="J2" s="30">
        <v>9755.0457565284178</v>
      </c>
      <c r="K2" s="7" t="s">
        <v>174</v>
      </c>
      <c r="L2" s="7">
        <v>3</v>
      </c>
      <c r="M2" s="7">
        <v>3</v>
      </c>
      <c r="N2" s="7">
        <v>4</v>
      </c>
      <c r="O2" s="7">
        <v>4</v>
      </c>
      <c r="P2" s="7">
        <v>1</v>
      </c>
      <c r="Q2" s="8"/>
    </row>
    <row r="3" spans="1:17" x14ac:dyDescent="0.2">
      <c r="A3" s="10">
        <v>2</v>
      </c>
      <c r="B3" s="11" t="s">
        <v>17</v>
      </c>
      <c r="C3" s="7" t="s">
        <v>175</v>
      </c>
      <c r="D3" s="7" t="s">
        <v>90</v>
      </c>
      <c r="E3" s="7" t="s">
        <v>173</v>
      </c>
      <c r="F3" s="7">
        <v>0</v>
      </c>
      <c r="G3" s="7">
        <v>0</v>
      </c>
      <c r="H3" s="7">
        <v>0</v>
      </c>
      <c r="I3" s="7">
        <v>0</v>
      </c>
      <c r="J3" s="30">
        <v>7398.8372695852531</v>
      </c>
      <c r="K3" s="7" t="s">
        <v>174</v>
      </c>
      <c r="L3" s="12">
        <v>4</v>
      </c>
      <c r="M3" s="12">
        <v>0</v>
      </c>
      <c r="N3" s="7">
        <v>4</v>
      </c>
      <c r="O3" s="7">
        <v>4</v>
      </c>
      <c r="P3" s="7">
        <v>0</v>
      </c>
      <c r="Q3" s="8"/>
    </row>
    <row r="4" spans="1:17" x14ac:dyDescent="0.2">
      <c r="A4" s="5">
        <v>3</v>
      </c>
      <c r="B4" s="11" t="s">
        <v>18</v>
      </c>
      <c r="C4" s="7" t="s">
        <v>176</v>
      </c>
      <c r="D4" s="7" t="s">
        <v>177</v>
      </c>
      <c r="E4" s="7" t="s">
        <v>173</v>
      </c>
      <c r="F4" s="7">
        <v>0</v>
      </c>
      <c r="G4" s="7">
        <v>0</v>
      </c>
      <c r="H4" s="7">
        <v>0</v>
      </c>
      <c r="I4" s="7">
        <v>0</v>
      </c>
      <c r="J4" s="30">
        <v>3289.6765841013826</v>
      </c>
      <c r="K4" s="7" t="s">
        <v>174</v>
      </c>
      <c r="L4" s="12">
        <v>4</v>
      </c>
      <c r="M4" s="12">
        <v>2</v>
      </c>
      <c r="N4" s="7">
        <v>4</v>
      </c>
      <c r="O4" s="7">
        <v>4</v>
      </c>
      <c r="P4" s="7">
        <v>0</v>
      </c>
      <c r="Q4" s="8"/>
    </row>
    <row r="5" spans="1:17" x14ac:dyDescent="0.2">
      <c r="A5" s="10">
        <v>4</v>
      </c>
      <c r="B5" s="11" t="s">
        <v>19</v>
      </c>
      <c r="C5" s="7" t="s">
        <v>178</v>
      </c>
      <c r="D5" s="7" t="s">
        <v>177</v>
      </c>
      <c r="E5" s="7" t="s">
        <v>173</v>
      </c>
      <c r="F5" s="7">
        <v>0</v>
      </c>
      <c r="G5" s="7">
        <v>0</v>
      </c>
      <c r="H5" s="7">
        <v>0</v>
      </c>
      <c r="I5" s="7">
        <v>0</v>
      </c>
      <c r="J5" s="30">
        <v>1235.3697580645162</v>
      </c>
      <c r="K5" s="7" t="s">
        <v>174</v>
      </c>
      <c r="L5" s="12">
        <v>1</v>
      </c>
      <c r="M5" s="12">
        <v>0</v>
      </c>
      <c r="N5" s="7">
        <v>4</v>
      </c>
      <c r="O5" s="7">
        <v>3</v>
      </c>
      <c r="P5" s="7">
        <v>2</v>
      </c>
      <c r="Q5" s="8" t="s">
        <v>20</v>
      </c>
    </row>
    <row r="6" spans="1:17" x14ac:dyDescent="0.2">
      <c r="A6" s="5">
        <v>5</v>
      </c>
      <c r="B6" s="11" t="s">
        <v>21</v>
      </c>
      <c r="C6" s="7" t="s">
        <v>179</v>
      </c>
      <c r="D6" s="7" t="s">
        <v>180</v>
      </c>
      <c r="E6" s="7" t="s">
        <v>181</v>
      </c>
      <c r="F6" s="7">
        <v>0</v>
      </c>
      <c r="G6" s="7">
        <v>0</v>
      </c>
      <c r="H6" s="7">
        <v>0</v>
      </c>
      <c r="I6" s="7">
        <v>0</v>
      </c>
      <c r="J6" s="30">
        <v>44719.415543394774</v>
      </c>
      <c r="K6" s="7" t="s">
        <v>174</v>
      </c>
      <c r="L6" s="12">
        <v>0</v>
      </c>
      <c r="M6" s="12">
        <v>0</v>
      </c>
      <c r="N6" s="7">
        <v>4</v>
      </c>
      <c r="O6" s="7">
        <v>4</v>
      </c>
      <c r="P6" s="7">
        <v>4</v>
      </c>
      <c r="Q6" s="8"/>
    </row>
    <row r="7" spans="1:17" x14ac:dyDescent="0.2">
      <c r="A7" s="10">
        <v>6</v>
      </c>
      <c r="B7" s="11" t="s">
        <v>22</v>
      </c>
      <c r="C7" s="7" t="s">
        <v>182</v>
      </c>
      <c r="D7" s="7" t="s">
        <v>183</v>
      </c>
      <c r="E7" s="7" t="s">
        <v>173</v>
      </c>
      <c r="F7" s="7">
        <v>0</v>
      </c>
      <c r="G7" s="7">
        <v>0</v>
      </c>
      <c r="H7" s="7">
        <v>0</v>
      </c>
      <c r="I7" s="7">
        <v>0</v>
      </c>
      <c r="J7" s="30">
        <v>7806.7441868279566</v>
      </c>
      <c r="K7" s="7" t="s">
        <v>174</v>
      </c>
      <c r="L7" s="12">
        <v>0</v>
      </c>
      <c r="M7" s="12">
        <v>0</v>
      </c>
      <c r="N7" s="7">
        <v>4</v>
      </c>
      <c r="O7" s="7">
        <v>4</v>
      </c>
      <c r="P7" s="7">
        <v>4</v>
      </c>
      <c r="Q7" s="8"/>
    </row>
    <row r="8" spans="1:17" x14ac:dyDescent="0.2">
      <c r="A8" s="5">
        <v>7</v>
      </c>
      <c r="B8" s="11" t="s">
        <v>23</v>
      </c>
      <c r="C8" s="7" t="s">
        <v>184</v>
      </c>
      <c r="D8" s="7" t="s">
        <v>183</v>
      </c>
      <c r="E8" s="7" t="s">
        <v>173</v>
      </c>
      <c r="F8" s="7">
        <v>0</v>
      </c>
      <c r="G8" s="7">
        <v>0</v>
      </c>
      <c r="H8" s="7">
        <v>0</v>
      </c>
      <c r="I8" s="7">
        <v>0</v>
      </c>
      <c r="J8" s="30">
        <v>30071.992847542242</v>
      </c>
      <c r="K8" s="7" t="s">
        <v>174</v>
      </c>
      <c r="L8" s="12">
        <v>0</v>
      </c>
      <c r="M8" s="12">
        <v>0</v>
      </c>
      <c r="N8" s="7">
        <v>4</v>
      </c>
      <c r="O8" s="7">
        <v>4</v>
      </c>
      <c r="P8" s="7">
        <v>4</v>
      </c>
      <c r="Q8" s="8"/>
    </row>
    <row r="9" spans="1:17" x14ac:dyDescent="0.2">
      <c r="A9" s="10">
        <v>8</v>
      </c>
      <c r="B9" s="11" t="s">
        <v>24</v>
      </c>
      <c r="C9" s="7" t="s">
        <v>185</v>
      </c>
      <c r="D9" s="7" t="s">
        <v>183</v>
      </c>
      <c r="E9" s="7" t="s">
        <v>173</v>
      </c>
      <c r="F9" s="7">
        <v>0</v>
      </c>
      <c r="G9" s="7">
        <v>0</v>
      </c>
      <c r="H9" s="7">
        <v>0</v>
      </c>
      <c r="I9" s="7">
        <v>0</v>
      </c>
      <c r="J9" s="30">
        <v>14813.127064132101</v>
      </c>
      <c r="K9" s="7" t="s">
        <v>174</v>
      </c>
      <c r="L9" s="12">
        <v>2</v>
      </c>
      <c r="M9" s="12">
        <v>1</v>
      </c>
      <c r="N9" s="7">
        <v>4</v>
      </c>
      <c r="O9" s="7">
        <v>4</v>
      </c>
      <c r="P9" s="7">
        <v>2</v>
      </c>
      <c r="Q9" s="8"/>
    </row>
    <row r="10" spans="1:17" x14ac:dyDescent="0.2">
      <c r="A10" s="5">
        <v>9</v>
      </c>
      <c r="B10" s="11" t="s">
        <v>25</v>
      </c>
      <c r="C10" s="7" t="s">
        <v>186</v>
      </c>
      <c r="D10" s="7" t="s">
        <v>183</v>
      </c>
      <c r="E10" s="7" t="s">
        <v>173</v>
      </c>
      <c r="F10" s="7">
        <v>0</v>
      </c>
      <c r="G10" s="7">
        <v>0</v>
      </c>
      <c r="H10" s="7">
        <v>0</v>
      </c>
      <c r="I10" s="7">
        <v>0</v>
      </c>
      <c r="J10" s="30">
        <v>46443.910315860216</v>
      </c>
      <c r="K10" s="7" t="s">
        <v>174</v>
      </c>
      <c r="L10" s="12">
        <v>1</v>
      </c>
      <c r="M10" s="12">
        <v>0</v>
      </c>
      <c r="N10" s="7">
        <v>4</v>
      </c>
      <c r="O10" s="7">
        <v>4</v>
      </c>
      <c r="P10" s="7">
        <v>3</v>
      </c>
      <c r="Q10" s="8"/>
    </row>
    <row r="11" spans="1:17" x14ac:dyDescent="0.2">
      <c r="A11" s="10">
        <v>10</v>
      </c>
      <c r="B11" s="11" t="s">
        <v>26</v>
      </c>
      <c r="C11" s="7" t="s">
        <v>187</v>
      </c>
      <c r="D11" s="7" t="s">
        <v>183</v>
      </c>
      <c r="E11" s="7" t="s">
        <v>173</v>
      </c>
      <c r="F11" s="7">
        <v>0</v>
      </c>
      <c r="G11" s="7">
        <v>0</v>
      </c>
      <c r="H11" s="7">
        <v>0</v>
      </c>
      <c r="I11" s="7">
        <v>0</v>
      </c>
      <c r="J11" s="30">
        <v>11839.800894657257</v>
      </c>
      <c r="K11" s="7" t="s">
        <v>174</v>
      </c>
      <c r="L11" s="12">
        <v>0</v>
      </c>
      <c r="M11" s="12">
        <v>4</v>
      </c>
      <c r="N11" s="7">
        <v>4</v>
      </c>
      <c r="O11" s="7">
        <v>4</v>
      </c>
      <c r="P11" s="7">
        <v>0</v>
      </c>
      <c r="Q11" s="8"/>
    </row>
    <row r="12" spans="1:17" x14ac:dyDescent="0.2">
      <c r="A12" s="5">
        <v>11</v>
      </c>
      <c r="B12" s="11" t="s">
        <v>27</v>
      </c>
      <c r="C12" s="7" t="s">
        <v>188</v>
      </c>
      <c r="D12" s="7" t="s">
        <v>183</v>
      </c>
      <c r="E12" s="7" t="s">
        <v>173</v>
      </c>
      <c r="F12" s="7">
        <v>0</v>
      </c>
      <c r="G12" s="7">
        <v>0</v>
      </c>
      <c r="H12" s="7">
        <v>0</v>
      </c>
      <c r="I12" s="7">
        <v>0</v>
      </c>
      <c r="J12" s="30">
        <v>32892.041249039939</v>
      </c>
      <c r="K12" s="7" t="s">
        <v>174</v>
      </c>
      <c r="L12" s="12">
        <v>1</v>
      </c>
      <c r="M12" s="12">
        <v>0</v>
      </c>
      <c r="N12" s="7">
        <v>4</v>
      </c>
      <c r="O12" s="7">
        <v>4</v>
      </c>
      <c r="P12" s="7">
        <v>3</v>
      </c>
      <c r="Q12" s="8"/>
    </row>
    <row r="13" spans="1:17" x14ac:dyDescent="0.2">
      <c r="A13" s="10">
        <v>12</v>
      </c>
      <c r="B13" s="11" t="s">
        <v>28</v>
      </c>
      <c r="C13" s="7" t="s">
        <v>189</v>
      </c>
      <c r="D13" s="7" t="s">
        <v>183</v>
      </c>
      <c r="E13" s="7" t="s">
        <v>173</v>
      </c>
      <c r="F13" s="7">
        <v>0</v>
      </c>
      <c r="G13" s="7">
        <v>0</v>
      </c>
      <c r="H13" s="7">
        <v>0</v>
      </c>
      <c r="I13" s="7">
        <v>0</v>
      </c>
      <c r="J13" s="30">
        <v>94176.710829493095</v>
      </c>
      <c r="K13" s="7" t="s">
        <v>174</v>
      </c>
      <c r="L13" s="12">
        <v>3</v>
      </c>
      <c r="M13" s="12">
        <v>2</v>
      </c>
      <c r="N13" s="7">
        <v>4</v>
      </c>
      <c r="O13" s="7">
        <v>4</v>
      </c>
      <c r="P13" s="7">
        <v>1</v>
      </c>
      <c r="Q13" s="8"/>
    </row>
    <row r="14" spans="1:17" x14ac:dyDescent="0.2">
      <c r="A14" s="5">
        <v>13</v>
      </c>
      <c r="B14" s="11" t="s">
        <v>29</v>
      </c>
      <c r="C14" s="7" t="s">
        <v>190</v>
      </c>
      <c r="D14" s="7" t="s">
        <v>183</v>
      </c>
      <c r="E14" s="7" t="s">
        <v>173</v>
      </c>
      <c r="F14" s="7">
        <v>0</v>
      </c>
      <c r="G14" s="7">
        <v>0</v>
      </c>
      <c r="H14" s="7">
        <v>0</v>
      </c>
      <c r="I14" s="7">
        <v>0</v>
      </c>
      <c r="J14" s="30">
        <v>19178.650048003074</v>
      </c>
      <c r="K14" s="7" t="s">
        <v>174</v>
      </c>
      <c r="L14" s="12">
        <v>1</v>
      </c>
      <c r="M14" s="12">
        <v>0</v>
      </c>
      <c r="N14" s="7">
        <v>4</v>
      </c>
      <c r="O14" s="7">
        <v>4</v>
      </c>
      <c r="P14" s="7">
        <v>3</v>
      </c>
      <c r="Q14" s="8"/>
    </row>
    <row r="15" spans="1:17" x14ac:dyDescent="0.2">
      <c r="A15" s="10">
        <v>14</v>
      </c>
      <c r="B15" s="11" t="s">
        <v>30</v>
      </c>
      <c r="C15" s="7" t="s">
        <v>191</v>
      </c>
      <c r="D15" s="7" t="s">
        <v>183</v>
      </c>
      <c r="E15" s="7" t="s">
        <v>181</v>
      </c>
      <c r="F15" s="7">
        <v>0</v>
      </c>
      <c r="G15" s="7">
        <v>0</v>
      </c>
      <c r="H15" s="7">
        <v>0</v>
      </c>
      <c r="I15" s="7">
        <v>0</v>
      </c>
      <c r="J15" s="30">
        <v>49275.652140937018</v>
      </c>
      <c r="K15" s="7" t="s">
        <v>174</v>
      </c>
      <c r="L15" s="12">
        <v>0</v>
      </c>
      <c r="M15" s="12">
        <v>0</v>
      </c>
      <c r="N15" s="7">
        <v>4</v>
      </c>
      <c r="O15" s="7">
        <v>4</v>
      </c>
      <c r="P15" s="7">
        <v>4</v>
      </c>
      <c r="Q15" s="8"/>
    </row>
    <row r="16" spans="1:17" x14ac:dyDescent="0.2">
      <c r="A16" s="5">
        <v>15</v>
      </c>
      <c r="B16" s="11" t="s">
        <v>31</v>
      </c>
      <c r="C16" s="7" t="s">
        <v>192</v>
      </c>
      <c r="D16" s="7" t="s">
        <v>183</v>
      </c>
      <c r="E16" s="7" t="s">
        <v>173</v>
      </c>
      <c r="F16" s="7">
        <v>0</v>
      </c>
      <c r="G16" s="7">
        <v>0</v>
      </c>
      <c r="H16" s="7">
        <v>0</v>
      </c>
      <c r="I16" s="7">
        <v>0</v>
      </c>
      <c r="J16" s="30">
        <v>95585.925000000003</v>
      </c>
      <c r="K16" s="7" t="s">
        <v>174</v>
      </c>
      <c r="L16" s="12">
        <v>4</v>
      </c>
      <c r="M16" s="12">
        <v>0</v>
      </c>
      <c r="N16" s="7">
        <v>4</v>
      </c>
      <c r="O16" s="7">
        <v>4</v>
      </c>
      <c r="P16" s="7">
        <v>0</v>
      </c>
      <c r="Q16" s="8"/>
    </row>
    <row r="17" spans="1:17" x14ac:dyDescent="0.2">
      <c r="A17" s="10">
        <v>16</v>
      </c>
      <c r="B17" s="11" t="s">
        <v>32</v>
      </c>
      <c r="C17" s="7" t="s">
        <v>193</v>
      </c>
      <c r="D17" s="7" t="s">
        <v>183</v>
      </c>
      <c r="E17" s="7" t="s">
        <v>173</v>
      </c>
      <c r="F17" s="7">
        <v>0</v>
      </c>
      <c r="G17" s="7">
        <v>0</v>
      </c>
      <c r="H17" s="7">
        <v>0</v>
      </c>
      <c r="I17" s="7">
        <v>0</v>
      </c>
      <c r="J17" s="30">
        <v>30230.558663594471</v>
      </c>
      <c r="K17" s="7" t="s">
        <v>174</v>
      </c>
      <c r="L17" s="12">
        <v>3</v>
      </c>
      <c r="M17" s="12">
        <v>2</v>
      </c>
      <c r="N17" s="7">
        <v>4</v>
      </c>
      <c r="O17" s="7">
        <v>4</v>
      </c>
      <c r="P17" s="7">
        <v>2</v>
      </c>
      <c r="Q17" s="8"/>
    </row>
    <row r="18" spans="1:17" x14ac:dyDescent="0.2">
      <c r="A18" s="5">
        <v>17</v>
      </c>
      <c r="B18" s="11" t="s">
        <v>33</v>
      </c>
      <c r="C18" s="7" t="s">
        <v>194</v>
      </c>
      <c r="D18" s="7" t="s">
        <v>183</v>
      </c>
      <c r="E18" s="7" t="s">
        <v>173</v>
      </c>
      <c r="F18" s="7">
        <v>0</v>
      </c>
      <c r="G18" s="7">
        <v>0</v>
      </c>
      <c r="H18" s="7">
        <v>0</v>
      </c>
      <c r="I18" s="7">
        <v>0</v>
      </c>
      <c r="J18" s="30">
        <v>5788.9226190476184</v>
      </c>
      <c r="K18" s="7" t="s">
        <v>174</v>
      </c>
      <c r="L18" s="12">
        <v>2</v>
      </c>
      <c r="M18" s="12">
        <v>2</v>
      </c>
      <c r="N18" s="7">
        <v>4</v>
      </c>
      <c r="O18" s="7">
        <v>2</v>
      </c>
      <c r="P18" s="7">
        <v>0</v>
      </c>
      <c r="Q18" s="8" t="s">
        <v>34</v>
      </c>
    </row>
    <row r="19" spans="1:17" x14ac:dyDescent="0.2">
      <c r="A19" s="10">
        <v>18</v>
      </c>
      <c r="B19" s="11" t="s">
        <v>35</v>
      </c>
      <c r="C19" s="7" t="s">
        <v>195</v>
      </c>
      <c r="D19" s="7" t="s">
        <v>183</v>
      </c>
      <c r="E19" s="7" t="s">
        <v>173</v>
      </c>
      <c r="F19" s="7">
        <v>0</v>
      </c>
      <c r="G19" s="7">
        <v>0</v>
      </c>
      <c r="H19" s="7">
        <v>0</v>
      </c>
      <c r="I19" s="7">
        <v>0</v>
      </c>
      <c r="J19" s="30">
        <v>14688.267857142857</v>
      </c>
      <c r="K19" s="7" t="s">
        <v>174</v>
      </c>
      <c r="L19" s="12">
        <v>0</v>
      </c>
      <c r="M19" s="12">
        <v>0</v>
      </c>
      <c r="N19" s="7">
        <v>4</v>
      </c>
      <c r="O19" s="7">
        <v>2</v>
      </c>
      <c r="P19" s="7">
        <v>2</v>
      </c>
      <c r="Q19" s="8" t="s">
        <v>36</v>
      </c>
    </row>
    <row r="20" spans="1:17" x14ac:dyDescent="0.2">
      <c r="A20" s="5">
        <v>19</v>
      </c>
      <c r="B20" s="11" t="s">
        <v>37</v>
      </c>
      <c r="C20" s="7" t="s">
        <v>196</v>
      </c>
      <c r="D20" s="7" t="s">
        <v>183</v>
      </c>
      <c r="E20" s="7" t="s">
        <v>181</v>
      </c>
      <c r="F20" s="7">
        <v>0</v>
      </c>
      <c r="G20" s="7">
        <v>0</v>
      </c>
      <c r="H20" s="7">
        <v>0</v>
      </c>
      <c r="I20" s="7">
        <v>0</v>
      </c>
      <c r="J20" s="30">
        <v>71073.932978110606</v>
      </c>
      <c r="K20" s="7" t="s">
        <v>174</v>
      </c>
      <c r="L20" s="12">
        <v>1</v>
      </c>
      <c r="M20" s="12">
        <v>0</v>
      </c>
      <c r="N20" s="7">
        <v>4</v>
      </c>
      <c r="O20" s="7">
        <v>4</v>
      </c>
      <c r="P20" s="7">
        <v>3</v>
      </c>
      <c r="Q20" s="8"/>
    </row>
    <row r="21" spans="1:17" x14ac:dyDescent="0.2">
      <c r="A21" s="10">
        <v>20</v>
      </c>
      <c r="B21" s="11" t="s">
        <v>38</v>
      </c>
      <c r="C21" s="7" t="s">
        <v>197</v>
      </c>
      <c r="D21" s="7" t="s">
        <v>183</v>
      </c>
      <c r="E21" s="7" t="s">
        <v>173</v>
      </c>
      <c r="F21" s="7">
        <v>0</v>
      </c>
      <c r="G21" s="7">
        <v>0</v>
      </c>
      <c r="H21" s="7">
        <v>0</v>
      </c>
      <c r="I21" s="7">
        <v>0</v>
      </c>
      <c r="J21" s="30">
        <v>20284.218596390168</v>
      </c>
      <c r="K21" s="7" t="s">
        <v>174</v>
      </c>
      <c r="L21" s="12">
        <v>0</v>
      </c>
      <c r="M21" s="12">
        <v>0</v>
      </c>
      <c r="N21" s="7">
        <v>4</v>
      </c>
      <c r="O21" s="7">
        <v>4</v>
      </c>
      <c r="P21" s="7">
        <v>4</v>
      </c>
      <c r="Q21" s="8"/>
    </row>
    <row r="22" spans="1:17" x14ac:dyDescent="0.2">
      <c r="A22" s="5">
        <v>21</v>
      </c>
      <c r="B22" s="11" t="s">
        <v>39</v>
      </c>
      <c r="C22" s="7" t="s">
        <v>198</v>
      </c>
      <c r="D22" s="7" t="s">
        <v>183</v>
      </c>
      <c r="E22" s="7" t="s">
        <v>181</v>
      </c>
      <c r="F22" s="7">
        <v>0</v>
      </c>
      <c r="G22" s="7">
        <v>0</v>
      </c>
      <c r="H22" s="7">
        <v>0</v>
      </c>
      <c r="I22" s="7">
        <v>0</v>
      </c>
      <c r="J22" s="30">
        <v>152709.15158111101</v>
      </c>
      <c r="K22" s="7" t="s">
        <v>174</v>
      </c>
      <c r="L22" s="12">
        <v>1</v>
      </c>
      <c r="M22" s="12">
        <v>0</v>
      </c>
      <c r="N22" s="7">
        <v>4</v>
      </c>
      <c r="O22" s="7">
        <v>4</v>
      </c>
      <c r="P22" s="7">
        <v>3</v>
      </c>
      <c r="Q22" s="8"/>
    </row>
    <row r="23" spans="1:17" x14ac:dyDescent="0.2">
      <c r="A23" s="10">
        <v>22</v>
      </c>
      <c r="B23" s="11" t="s">
        <v>40</v>
      </c>
      <c r="C23" s="7" t="s">
        <v>199</v>
      </c>
      <c r="D23" s="7" t="s">
        <v>183</v>
      </c>
      <c r="E23" s="7" t="s">
        <v>173</v>
      </c>
      <c r="F23" s="7">
        <v>0</v>
      </c>
      <c r="G23" s="7">
        <v>0</v>
      </c>
      <c r="H23" s="7">
        <v>0</v>
      </c>
      <c r="I23" s="7">
        <v>0</v>
      </c>
      <c r="J23" s="30">
        <v>14941.923041474654</v>
      </c>
      <c r="K23" s="7" t="s">
        <v>174</v>
      </c>
      <c r="L23" s="12">
        <v>1</v>
      </c>
      <c r="M23" s="12">
        <v>1</v>
      </c>
      <c r="N23" s="7">
        <v>4</v>
      </c>
      <c r="O23" s="7">
        <v>4</v>
      </c>
      <c r="P23" s="7">
        <v>3</v>
      </c>
      <c r="Q23" s="8"/>
    </row>
    <row r="24" spans="1:17" x14ac:dyDescent="0.2">
      <c r="A24" s="5">
        <v>23</v>
      </c>
      <c r="B24" s="11" t="s">
        <v>41</v>
      </c>
      <c r="C24" s="7" t="s">
        <v>200</v>
      </c>
      <c r="D24" s="7" t="s">
        <v>201</v>
      </c>
      <c r="E24" s="7" t="s">
        <v>181</v>
      </c>
      <c r="F24" s="7">
        <v>0</v>
      </c>
      <c r="G24" s="7">
        <v>0</v>
      </c>
      <c r="H24" s="7">
        <v>0</v>
      </c>
      <c r="I24" s="7">
        <v>0</v>
      </c>
      <c r="J24" s="30">
        <v>37290.636376728107</v>
      </c>
      <c r="K24" s="7" t="s">
        <v>174</v>
      </c>
      <c r="L24" s="12">
        <v>0</v>
      </c>
      <c r="M24" s="12">
        <v>0</v>
      </c>
      <c r="N24" s="7">
        <v>4</v>
      </c>
      <c r="O24" s="7">
        <v>4</v>
      </c>
      <c r="P24" s="7">
        <v>4</v>
      </c>
      <c r="Q24" s="8"/>
    </row>
    <row r="25" spans="1:17" x14ac:dyDescent="0.2">
      <c r="A25" s="10">
        <v>24</v>
      </c>
      <c r="B25" s="11" t="s">
        <v>42</v>
      </c>
      <c r="C25" s="7" t="s">
        <v>202</v>
      </c>
      <c r="D25" s="7" t="s">
        <v>90</v>
      </c>
      <c r="E25" s="7" t="s">
        <v>173</v>
      </c>
      <c r="F25" s="7">
        <v>0</v>
      </c>
      <c r="G25" s="7">
        <v>0</v>
      </c>
      <c r="H25" s="7">
        <v>0</v>
      </c>
      <c r="I25" s="7">
        <v>0</v>
      </c>
      <c r="J25" s="30">
        <v>2503.3249404761905</v>
      </c>
      <c r="K25" s="7" t="s">
        <v>174</v>
      </c>
      <c r="L25" s="12">
        <v>0</v>
      </c>
      <c r="M25" s="12">
        <v>0</v>
      </c>
      <c r="N25" s="7">
        <v>4</v>
      </c>
      <c r="O25" s="7">
        <v>4</v>
      </c>
      <c r="P25" s="7">
        <v>4</v>
      </c>
      <c r="Q25" s="8"/>
    </row>
    <row r="26" spans="1:17" x14ac:dyDescent="0.2">
      <c r="A26" s="5">
        <v>25</v>
      </c>
      <c r="B26" s="11" t="s">
        <v>43</v>
      </c>
      <c r="C26" s="7" t="s">
        <v>203</v>
      </c>
      <c r="D26" s="7" t="s">
        <v>204</v>
      </c>
      <c r="E26" s="7" t="s">
        <v>173</v>
      </c>
      <c r="F26" s="7">
        <v>0</v>
      </c>
      <c r="G26" s="7">
        <v>0</v>
      </c>
      <c r="H26" s="7">
        <v>0</v>
      </c>
      <c r="I26" s="7">
        <v>0</v>
      </c>
      <c r="J26" s="30">
        <v>2855.8603878648232</v>
      </c>
      <c r="K26" s="7" t="s">
        <v>174</v>
      </c>
      <c r="L26" s="12">
        <v>3</v>
      </c>
      <c r="M26" s="12">
        <v>3</v>
      </c>
      <c r="N26" s="7">
        <v>4</v>
      </c>
      <c r="O26" s="7">
        <v>4</v>
      </c>
      <c r="P26" s="7">
        <v>1</v>
      </c>
      <c r="Q26" s="8"/>
    </row>
    <row r="27" spans="1:17" x14ac:dyDescent="0.2">
      <c r="A27" s="10">
        <v>26</v>
      </c>
      <c r="B27" s="11" t="s">
        <v>44</v>
      </c>
      <c r="C27" s="7" t="s">
        <v>205</v>
      </c>
      <c r="D27" s="7" t="s">
        <v>183</v>
      </c>
      <c r="E27" s="7" t="s">
        <v>173</v>
      </c>
      <c r="F27" s="7">
        <v>0</v>
      </c>
      <c r="G27" s="7">
        <v>0</v>
      </c>
      <c r="H27" s="7">
        <v>0</v>
      </c>
      <c r="I27" s="7">
        <v>0</v>
      </c>
      <c r="J27" s="30">
        <v>67411.784306195594</v>
      </c>
      <c r="K27" s="7" t="s">
        <v>174</v>
      </c>
      <c r="L27" s="12">
        <v>3</v>
      </c>
      <c r="M27" s="12">
        <v>2</v>
      </c>
      <c r="N27" s="7">
        <v>4</v>
      </c>
      <c r="O27" s="7">
        <v>3</v>
      </c>
      <c r="P27" s="7">
        <v>0</v>
      </c>
      <c r="Q27" s="8" t="s">
        <v>45</v>
      </c>
    </row>
    <row r="28" spans="1:17" x14ac:dyDescent="0.2">
      <c r="A28" s="5">
        <v>27</v>
      </c>
      <c r="B28" s="11" t="s">
        <v>46</v>
      </c>
      <c r="C28" s="7" t="s">
        <v>206</v>
      </c>
      <c r="D28" s="7" t="s">
        <v>207</v>
      </c>
      <c r="E28" s="7" t="s">
        <v>173</v>
      </c>
      <c r="F28" s="7">
        <v>0</v>
      </c>
      <c r="G28" s="7">
        <v>0</v>
      </c>
      <c r="H28" s="7">
        <v>0</v>
      </c>
      <c r="I28" s="7">
        <v>0</v>
      </c>
      <c r="J28" s="30">
        <v>0</v>
      </c>
      <c r="K28" s="7" t="s">
        <v>174</v>
      </c>
      <c r="L28" s="12">
        <v>0</v>
      </c>
      <c r="M28" s="12">
        <v>0</v>
      </c>
      <c r="N28" s="7">
        <v>4</v>
      </c>
      <c r="O28" s="7">
        <v>3</v>
      </c>
      <c r="P28" s="7">
        <v>3</v>
      </c>
      <c r="Q28" s="8" t="s">
        <v>20</v>
      </c>
    </row>
    <row r="29" spans="1:17" x14ac:dyDescent="0.2">
      <c r="A29" s="10">
        <v>28</v>
      </c>
      <c r="B29" s="11" t="s">
        <v>47</v>
      </c>
      <c r="C29" s="13" t="s">
        <v>48</v>
      </c>
      <c r="D29" s="7" t="s">
        <v>183</v>
      </c>
      <c r="E29" s="7" t="s">
        <v>173</v>
      </c>
      <c r="F29" s="7">
        <v>0</v>
      </c>
      <c r="G29" s="7">
        <v>0</v>
      </c>
      <c r="H29" s="7">
        <v>0</v>
      </c>
      <c r="I29" s="7">
        <v>0</v>
      </c>
      <c r="J29" s="30">
        <v>8064.9556451612907</v>
      </c>
      <c r="K29" s="7" t="s">
        <v>174</v>
      </c>
      <c r="L29" s="12">
        <v>1</v>
      </c>
      <c r="M29" s="12">
        <v>1</v>
      </c>
      <c r="N29" s="7">
        <v>4</v>
      </c>
      <c r="O29" s="7">
        <v>1</v>
      </c>
      <c r="P29" s="7">
        <v>0</v>
      </c>
      <c r="Q29" s="8" t="s">
        <v>49</v>
      </c>
    </row>
    <row r="30" spans="1:17" x14ac:dyDescent="0.2">
      <c r="A30" s="5">
        <v>29</v>
      </c>
      <c r="B30" s="14" t="s">
        <v>50</v>
      </c>
      <c r="C30" s="15" t="s">
        <v>51</v>
      </c>
      <c r="D30" s="16" t="s">
        <v>52</v>
      </c>
      <c r="E30" s="7" t="s">
        <v>173</v>
      </c>
      <c r="F30" s="7">
        <v>0</v>
      </c>
      <c r="G30" s="7">
        <v>0</v>
      </c>
      <c r="H30" s="7">
        <v>0</v>
      </c>
      <c r="I30" s="7">
        <v>0</v>
      </c>
      <c r="J30" s="30">
        <v>2593.5952716973884</v>
      </c>
      <c r="K30" s="7" t="s">
        <v>174</v>
      </c>
      <c r="L30" s="12">
        <v>4</v>
      </c>
      <c r="M30" s="12">
        <v>3</v>
      </c>
      <c r="N30" s="12">
        <v>4</v>
      </c>
      <c r="O30" s="7">
        <v>4</v>
      </c>
      <c r="P30" s="7">
        <v>0</v>
      </c>
      <c r="Q30" s="8"/>
    </row>
    <row r="31" spans="1:17" x14ac:dyDescent="0.2">
      <c r="A31" s="5">
        <v>30</v>
      </c>
      <c r="B31" s="17" t="s">
        <v>53</v>
      </c>
      <c r="C31" s="15" t="s">
        <v>54</v>
      </c>
      <c r="D31" s="12" t="s">
        <v>204</v>
      </c>
      <c r="E31" s="7" t="s">
        <v>181</v>
      </c>
      <c r="F31" s="7">
        <v>0</v>
      </c>
      <c r="G31" s="7">
        <v>0</v>
      </c>
      <c r="H31" s="7">
        <v>0</v>
      </c>
      <c r="I31" s="7">
        <v>0</v>
      </c>
      <c r="J31" s="30">
        <v>10291.881902841782</v>
      </c>
      <c r="K31" s="7" t="s">
        <v>174</v>
      </c>
      <c r="L31" s="12">
        <v>1</v>
      </c>
      <c r="M31" s="12">
        <v>0</v>
      </c>
      <c r="N31" s="12">
        <v>4</v>
      </c>
      <c r="O31" s="7">
        <v>4</v>
      </c>
      <c r="P31" s="7">
        <v>3</v>
      </c>
      <c r="Q31" s="8"/>
    </row>
    <row r="32" spans="1:17" x14ac:dyDescent="0.2">
      <c r="A32" s="10">
        <v>31</v>
      </c>
      <c r="B32" s="11" t="s">
        <v>55</v>
      </c>
      <c r="C32" s="15" t="s">
        <v>56</v>
      </c>
      <c r="D32" s="7" t="s">
        <v>183</v>
      </c>
      <c r="E32" s="7" t="s">
        <v>173</v>
      </c>
      <c r="F32" s="7">
        <v>0</v>
      </c>
      <c r="G32" s="7">
        <v>0</v>
      </c>
      <c r="H32" s="7">
        <v>0</v>
      </c>
      <c r="I32" s="7">
        <v>0</v>
      </c>
      <c r="J32" s="30">
        <v>4308.0657738095242</v>
      </c>
      <c r="K32" s="7" t="s">
        <v>174</v>
      </c>
      <c r="L32" s="12">
        <v>1</v>
      </c>
      <c r="M32" s="12">
        <v>0</v>
      </c>
      <c r="N32" s="12">
        <v>4</v>
      </c>
      <c r="O32" s="7">
        <v>4</v>
      </c>
      <c r="P32" s="7">
        <v>3</v>
      </c>
      <c r="Q32" s="8"/>
    </row>
    <row r="33" spans="1:17" x14ac:dyDescent="0.2">
      <c r="A33" s="5">
        <v>32</v>
      </c>
      <c r="B33" s="11" t="s">
        <v>57</v>
      </c>
      <c r="C33" s="15" t="s">
        <v>58</v>
      </c>
      <c r="D33" s="7" t="s">
        <v>183</v>
      </c>
      <c r="E33" s="7" t="s">
        <v>173</v>
      </c>
      <c r="F33" s="7">
        <v>0</v>
      </c>
      <c r="G33" s="7">
        <v>0</v>
      </c>
      <c r="H33" s="7">
        <v>0</v>
      </c>
      <c r="I33" s="7">
        <v>0</v>
      </c>
      <c r="J33" s="30">
        <v>25812.014583333337</v>
      </c>
      <c r="K33" s="7" t="s">
        <v>174</v>
      </c>
      <c r="L33" s="12">
        <v>0</v>
      </c>
      <c r="M33" s="12">
        <v>0</v>
      </c>
      <c r="N33" s="12">
        <v>4</v>
      </c>
      <c r="O33" s="7">
        <v>4</v>
      </c>
      <c r="P33" s="7">
        <v>4</v>
      </c>
      <c r="Q33" s="8"/>
    </row>
    <row r="34" spans="1:17" x14ac:dyDescent="0.2">
      <c r="A34" s="5">
        <v>33</v>
      </c>
      <c r="B34" s="11" t="s">
        <v>59</v>
      </c>
      <c r="C34" s="15" t="s">
        <v>54</v>
      </c>
      <c r="D34" s="7" t="s">
        <v>204</v>
      </c>
      <c r="E34" s="7" t="s">
        <v>173</v>
      </c>
      <c r="F34" s="7">
        <v>0</v>
      </c>
      <c r="G34" s="7">
        <v>0</v>
      </c>
      <c r="H34" s="7">
        <v>0</v>
      </c>
      <c r="I34" s="7">
        <v>0</v>
      </c>
      <c r="J34" s="30">
        <v>4914.2068452380954</v>
      </c>
      <c r="K34" s="7" t="s">
        <v>174</v>
      </c>
      <c r="L34" s="12">
        <v>4</v>
      </c>
      <c r="M34" s="12">
        <v>2</v>
      </c>
      <c r="N34" s="12">
        <v>4</v>
      </c>
      <c r="O34" s="7">
        <v>4</v>
      </c>
      <c r="P34" s="7">
        <v>0</v>
      </c>
      <c r="Q34" s="8"/>
    </row>
    <row r="35" spans="1:17" x14ac:dyDescent="0.2">
      <c r="A35" s="10">
        <v>34</v>
      </c>
      <c r="B35" s="11" t="s">
        <v>60</v>
      </c>
      <c r="C35" s="15" t="s">
        <v>61</v>
      </c>
      <c r="D35" s="7" t="s">
        <v>204</v>
      </c>
      <c r="E35" s="7" t="s">
        <v>173</v>
      </c>
      <c r="F35" s="7">
        <v>0</v>
      </c>
      <c r="G35" s="7">
        <v>0</v>
      </c>
      <c r="H35" s="7">
        <v>0</v>
      </c>
      <c r="I35" s="7">
        <v>0</v>
      </c>
      <c r="J35" s="30">
        <v>5265.7841269841265</v>
      </c>
      <c r="K35" s="7" t="s">
        <v>174</v>
      </c>
      <c r="L35" s="12">
        <v>0</v>
      </c>
      <c r="M35" s="12">
        <v>0</v>
      </c>
      <c r="N35" s="12">
        <v>4</v>
      </c>
      <c r="O35" s="7">
        <v>3</v>
      </c>
      <c r="P35" s="7">
        <v>3</v>
      </c>
      <c r="Q35" s="8" t="s">
        <v>20</v>
      </c>
    </row>
    <row r="36" spans="1:17" x14ac:dyDescent="0.2">
      <c r="A36" s="5">
        <v>35</v>
      </c>
      <c r="B36" s="11" t="s">
        <v>62</v>
      </c>
      <c r="C36" s="7"/>
      <c r="D36" s="7" t="s">
        <v>183</v>
      </c>
      <c r="E36" s="7" t="s">
        <v>173</v>
      </c>
      <c r="F36" s="7">
        <v>0</v>
      </c>
      <c r="G36" s="7">
        <v>0</v>
      </c>
      <c r="H36" s="7">
        <v>0</v>
      </c>
      <c r="I36" s="7">
        <v>0</v>
      </c>
      <c r="J36" s="30">
        <v>1812.3357142857144</v>
      </c>
      <c r="K36" s="7" t="s">
        <v>174</v>
      </c>
      <c r="L36" s="12">
        <v>1</v>
      </c>
      <c r="M36" s="12">
        <v>0</v>
      </c>
      <c r="N36" s="12">
        <v>4</v>
      </c>
      <c r="O36" s="7">
        <v>1</v>
      </c>
      <c r="P36" s="7">
        <v>0</v>
      </c>
      <c r="Q36" s="8" t="s">
        <v>63</v>
      </c>
    </row>
    <row r="37" spans="1:17" x14ac:dyDescent="0.2">
      <c r="A37" s="18" t="s">
        <v>64</v>
      </c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>
        <f>SUBTOTAL(109,דיגומים[מספר דיגומים שנמצאו שפכים חריגים])</f>
        <v>50</v>
      </c>
      <c r="M37" s="20">
        <f>SUBTOTAL(109,דיגומים[מספר דיגומים שנמצאו שפכים אסורים])</f>
        <v>28</v>
      </c>
      <c r="N37" s="20">
        <f>SUBTOTAL(109,דיגומים[מספר בדיקות שנתי מתוכנן עפ"י תכנית הדיגום])</f>
        <v>140</v>
      </c>
      <c r="O37" s="20">
        <f>SUBTOTAL(109,דיגומים[מספר בדיקות בפועל])</f>
        <v>126</v>
      </c>
      <c r="P37" s="20">
        <f>SUBTOTAL(109,דיגומים[מספר הדיגומים שלא נמצאו חריגות (אסורים או חריגים) כולל דיגומים ללא זרימה])</f>
        <v>73</v>
      </c>
      <c r="Q37" s="2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/>
  </sheetPr>
  <dimension ref="A1:K37"/>
  <sheetViews>
    <sheetView showGridLines="0" rightToLeft="1" zoomScale="70" zoomScaleNormal="70" workbookViewId="0">
      <pane ySplit="2" topLeftCell="A3" activePane="bottomLeft" state="frozen"/>
      <selection activeCell="A27" sqref="A27"/>
      <selection pane="bottomLeft" activeCell="P33" sqref="P33"/>
    </sheetView>
  </sheetViews>
  <sheetFormatPr defaultRowHeight="14.25" x14ac:dyDescent="0.2"/>
  <cols>
    <col min="1" max="1" width="45" style="9" bestFit="1" customWidth="1"/>
    <col min="2" max="2" width="29.875" style="9" bestFit="1" customWidth="1"/>
    <col min="3" max="3" width="29.875" style="9" customWidth="1"/>
    <col min="4" max="9" width="12" style="9" customWidth="1"/>
    <col min="10" max="10" width="12.125" style="9" customWidth="1"/>
    <col min="11" max="11" width="12" style="9" customWidth="1"/>
    <col min="12" max="16384" width="9" style="9"/>
  </cols>
  <sheetData>
    <row r="1" spans="1:11" s="26" customFormat="1" ht="15" x14ac:dyDescent="0.25">
      <c r="A1" s="22"/>
      <c r="B1" s="22"/>
      <c r="C1" s="22"/>
      <c r="D1" s="23" t="s">
        <v>65</v>
      </c>
      <c r="E1" s="24"/>
      <c r="F1" s="24"/>
      <c r="G1" s="25"/>
      <c r="H1" s="24" t="s">
        <v>66</v>
      </c>
      <c r="I1" s="24"/>
      <c r="J1" s="24"/>
      <c r="K1" s="25"/>
    </row>
    <row r="2" spans="1:11" s="4" customFormat="1" ht="27" customHeight="1" x14ac:dyDescent="0.2">
      <c r="A2" s="27" t="s">
        <v>1</v>
      </c>
      <c r="B2" s="27" t="s">
        <v>67</v>
      </c>
      <c r="C2" s="50" t="s">
        <v>209</v>
      </c>
      <c r="D2" s="27" t="s">
        <v>68</v>
      </c>
      <c r="E2" s="27" t="s">
        <v>69</v>
      </c>
      <c r="F2" s="27" t="s">
        <v>70</v>
      </c>
      <c r="G2" s="27" t="s">
        <v>71</v>
      </c>
      <c r="H2" s="27" t="s">
        <v>72</v>
      </c>
      <c r="I2" s="27" t="s">
        <v>73</v>
      </c>
      <c r="J2" s="27" t="s">
        <v>74</v>
      </c>
      <c r="K2" s="27" t="s">
        <v>75</v>
      </c>
    </row>
    <row r="3" spans="1:11" x14ac:dyDescent="0.2">
      <c r="A3" s="28" t="s">
        <v>16</v>
      </c>
      <c r="B3" s="9" t="s">
        <v>90</v>
      </c>
      <c r="C3" s="9">
        <v>9755.0457565284178</v>
      </c>
      <c r="D3" s="9">
        <v>2000</v>
      </c>
      <c r="E3" s="9">
        <v>1000</v>
      </c>
      <c r="F3" s="9">
        <v>100</v>
      </c>
      <c r="G3" s="9">
        <v>30</v>
      </c>
      <c r="H3" s="29">
        <v>1902.5</v>
      </c>
      <c r="I3" s="29">
        <v>239.52500000000001</v>
      </c>
      <c r="J3" s="29" t="s">
        <v>208</v>
      </c>
      <c r="K3" s="29" t="s">
        <v>208</v>
      </c>
    </row>
    <row r="4" spans="1:11" x14ac:dyDescent="0.2">
      <c r="A4" s="9" t="s">
        <v>17</v>
      </c>
      <c r="B4" s="9" t="s">
        <v>90</v>
      </c>
      <c r="C4" s="9">
        <v>7398.8372695852531</v>
      </c>
      <c r="D4" s="9">
        <v>2000</v>
      </c>
      <c r="E4" s="9">
        <v>1000</v>
      </c>
      <c r="F4" s="9">
        <v>100</v>
      </c>
      <c r="G4" s="9">
        <v>30</v>
      </c>
      <c r="H4" s="29">
        <v>1806.25</v>
      </c>
      <c r="I4" s="29">
        <v>433.5</v>
      </c>
      <c r="J4" s="29" t="s">
        <v>208</v>
      </c>
      <c r="K4" s="29" t="s">
        <v>208</v>
      </c>
    </row>
    <row r="5" spans="1:11" x14ac:dyDescent="0.2">
      <c r="A5" s="9" t="s">
        <v>18</v>
      </c>
      <c r="B5" s="9" t="s">
        <v>177</v>
      </c>
      <c r="C5" s="9">
        <v>3289.6765841013826</v>
      </c>
      <c r="D5" s="9">
        <v>2000</v>
      </c>
      <c r="E5" s="9">
        <v>1000</v>
      </c>
      <c r="F5" s="9">
        <v>100</v>
      </c>
      <c r="G5" s="9">
        <v>30</v>
      </c>
      <c r="H5" s="29">
        <v>3880</v>
      </c>
      <c r="I5" s="29">
        <v>690.75</v>
      </c>
      <c r="J5" s="29">
        <v>44.842500000000001</v>
      </c>
      <c r="K5" s="29" t="s">
        <v>208</v>
      </c>
    </row>
    <row r="6" spans="1:11" x14ac:dyDescent="0.2">
      <c r="A6" s="9" t="s">
        <v>19</v>
      </c>
      <c r="B6" s="9" t="s">
        <v>177</v>
      </c>
      <c r="C6" s="9">
        <v>1235.3697580645162</v>
      </c>
      <c r="D6" s="9">
        <v>2000</v>
      </c>
      <c r="E6" s="9">
        <v>1000</v>
      </c>
      <c r="F6" s="9">
        <v>100</v>
      </c>
      <c r="G6" s="9">
        <v>30</v>
      </c>
      <c r="H6" s="29">
        <v>740</v>
      </c>
      <c r="I6" s="29">
        <v>106.83333333333333</v>
      </c>
      <c r="J6" s="29">
        <v>16.456666666666667</v>
      </c>
      <c r="K6" s="29" t="s">
        <v>208</v>
      </c>
    </row>
    <row r="7" spans="1:11" x14ac:dyDescent="0.2">
      <c r="A7" s="9" t="s">
        <v>21</v>
      </c>
      <c r="B7" s="9" t="s">
        <v>180</v>
      </c>
      <c r="C7" s="9">
        <v>44719.415543394774</v>
      </c>
      <c r="D7" s="9">
        <v>2000</v>
      </c>
      <c r="E7" s="9">
        <v>1000</v>
      </c>
      <c r="F7" s="9">
        <v>100</v>
      </c>
      <c r="G7" s="9">
        <v>30</v>
      </c>
      <c r="H7" s="29">
        <v>276.25</v>
      </c>
      <c r="I7" s="29">
        <v>14.75</v>
      </c>
      <c r="J7" s="29" t="s">
        <v>208</v>
      </c>
      <c r="K7" s="29" t="s">
        <v>208</v>
      </c>
    </row>
    <row r="8" spans="1:11" x14ac:dyDescent="0.2">
      <c r="A8" s="9" t="s">
        <v>22</v>
      </c>
      <c r="B8" s="9" t="s">
        <v>183</v>
      </c>
      <c r="C8" s="9">
        <v>7806.7441868279566</v>
      </c>
      <c r="D8" s="9">
        <v>2000</v>
      </c>
      <c r="E8" s="9">
        <v>1000</v>
      </c>
      <c r="F8" s="9">
        <v>100</v>
      </c>
      <c r="G8" s="9">
        <v>30</v>
      </c>
      <c r="H8" s="29">
        <v>39.666666666666664</v>
      </c>
      <c r="I8" s="29" t="s">
        <v>208</v>
      </c>
      <c r="J8" s="29" t="s">
        <v>208</v>
      </c>
      <c r="K8" s="29" t="s">
        <v>208</v>
      </c>
    </row>
    <row r="9" spans="1:11" x14ac:dyDescent="0.2">
      <c r="A9" s="9" t="s">
        <v>23</v>
      </c>
      <c r="B9" s="9" t="s">
        <v>183</v>
      </c>
      <c r="C9" s="9">
        <v>30071.992847542242</v>
      </c>
      <c r="D9" s="9">
        <v>2000</v>
      </c>
      <c r="E9" s="9">
        <v>1000</v>
      </c>
      <c r="F9" s="9">
        <v>100</v>
      </c>
      <c r="G9" s="9">
        <v>30</v>
      </c>
      <c r="H9" s="29">
        <v>104</v>
      </c>
      <c r="I9" s="29">
        <v>11.75</v>
      </c>
      <c r="J9" s="29" t="s">
        <v>208</v>
      </c>
      <c r="K9" s="29" t="s">
        <v>208</v>
      </c>
    </row>
    <row r="10" spans="1:11" x14ac:dyDescent="0.2">
      <c r="A10" s="9" t="s">
        <v>24</v>
      </c>
      <c r="B10" s="9" t="s">
        <v>183</v>
      </c>
      <c r="C10" s="9">
        <v>14813.127064132101</v>
      </c>
      <c r="D10" s="9">
        <v>2000</v>
      </c>
      <c r="E10" s="9">
        <v>1000</v>
      </c>
      <c r="F10" s="9">
        <v>100</v>
      </c>
      <c r="G10" s="9">
        <v>30</v>
      </c>
      <c r="H10" s="29">
        <v>1065</v>
      </c>
      <c r="I10" s="29">
        <v>249.5</v>
      </c>
      <c r="J10" s="29" t="s">
        <v>208</v>
      </c>
      <c r="K10" s="29" t="s">
        <v>208</v>
      </c>
    </row>
    <row r="11" spans="1:11" x14ac:dyDescent="0.2">
      <c r="A11" s="9" t="s">
        <v>25</v>
      </c>
      <c r="B11" s="9" t="s">
        <v>183</v>
      </c>
      <c r="C11" s="9">
        <v>46443.910315860216</v>
      </c>
      <c r="D11" s="9">
        <v>2000</v>
      </c>
      <c r="E11" s="9">
        <v>1000</v>
      </c>
      <c r="F11" s="9">
        <v>100</v>
      </c>
      <c r="G11" s="9">
        <v>30</v>
      </c>
      <c r="H11" s="29">
        <v>459.25</v>
      </c>
      <c r="I11" s="29">
        <v>115.25</v>
      </c>
      <c r="J11" s="29" t="s">
        <v>208</v>
      </c>
      <c r="K11" s="29" t="s">
        <v>208</v>
      </c>
    </row>
    <row r="12" spans="1:11" x14ac:dyDescent="0.2">
      <c r="A12" s="9" t="s">
        <v>26</v>
      </c>
      <c r="B12" s="9" t="s">
        <v>183</v>
      </c>
      <c r="C12" s="9">
        <v>11839.800894657257</v>
      </c>
      <c r="D12" s="9">
        <v>2000</v>
      </c>
      <c r="E12" s="9">
        <v>1000</v>
      </c>
      <c r="F12" s="9">
        <v>100</v>
      </c>
      <c r="G12" s="9">
        <v>30</v>
      </c>
      <c r="H12" s="29">
        <v>676.25</v>
      </c>
      <c r="I12" s="29">
        <v>151</v>
      </c>
      <c r="J12" s="29" t="s">
        <v>208</v>
      </c>
      <c r="K12" s="29" t="s">
        <v>208</v>
      </c>
    </row>
    <row r="13" spans="1:11" x14ac:dyDescent="0.2">
      <c r="A13" s="9" t="s">
        <v>27</v>
      </c>
      <c r="B13" s="9" t="s">
        <v>183</v>
      </c>
      <c r="C13" s="9">
        <v>32892.041249039939</v>
      </c>
      <c r="D13" s="9">
        <v>2000</v>
      </c>
      <c r="E13" s="9">
        <v>1000</v>
      </c>
      <c r="F13" s="9">
        <v>100</v>
      </c>
      <c r="G13" s="9">
        <v>30</v>
      </c>
      <c r="H13" s="29">
        <v>651.5</v>
      </c>
      <c r="I13" s="29">
        <v>237</v>
      </c>
      <c r="J13" s="29" t="s">
        <v>208</v>
      </c>
      <c r="K13" s="29" t="s">
        <v>208</v>
      </c>
    </row>
    <row r="14" spans="1:11" x14ac:dyDescent="0.2">
      <c r="A14" s="9" t="s">
        <v>28</v>
      </c>
      <c r="B14" s="9" t="s">
        <v>183</v>
      </c>
      <c r="C14" s="9">
        <v>94176.710829493095</v>
      </c>
      <c r="D14" s="9">
        <v>2000</v>
      </c>
      <c r="E14" s="9">
        <v>1000</v>
      </c>
      <c r="F14" s="9">
        <v>100</v>
      </c>
      <c r="G14" s="9">
        <v>30</v>
      </c>
      <c r="H14" s="29">
        <v>4440</v>
      </c>
      <c r="I14" s="29">
        <v>2253.5</v>
      </c>
      <c r="J14" s="29" t="s">
        <v>208</v>
      </c>
      <c r="K14" s="29" t="s">
        <v>208</v>
      </c>
    </row>
    <row r="15" spans="1:11" x14ac:dyDescent="0.2">
      <c r="A15" s="9" t="s">
        <v>29</v>
      </c>
      <c r="B15" s="9" t="s">
        <v>183</v>
      </c>
      <c r="C15" s="9">
        <v>19178.650048003074</v>
      </c>
      <c r="D15" s="9">
        <v>2000</v>
      </c>
      <c r="E15" s="9">
        <v>1000</v>
      </c>
      <c r="F15" s="9">
        <v>100</v>
      </c>
      <c r="G15" s="9">
        <v>30</v>
      </c>
      <c r="H15" s="29">
        <v>887.5</v>
      </c>
      <c r="I15" s="29">
        <v>505.25</v>
      </c>
      <c r="J15" s="29" t="s">
        <v>208</v>
      </c>
      <c r="K15" s="29" t="s">
        <v>208</v>
      </c>
    </row>
    <row r="16" spans="1:11" x14ac:dyDescent="0.2">
      <c r="A16" s="9" t="s">
        <v>30</v>
      </c>
      <c r="B16" s="9" t="s">
        <v>183</v>
      </c>
      <c r="C16" s="9">
        <v>49275.652140937018</v>
      </c>
      <c r="D16" s="9">
        <v>2000</v>
      </c>
      <c r="E16" s="9">
        <v>1000</v>
      </c>
      <c r="F16" s="9">
        <v>100</v>
      </c>
      <c r="G16" s="9">
        <v>30</v>
      </c>
      <c r="H16" s="29">
        <v>405</v>
      </c>
      <c r="I16" s="29">
        <v>100.75</v>
      </c>
      <c r="J16" s="29" t="s">
        <v>208</v>
      </c>
      <c r="K16" s="29" t="s">
        <v>208</v>
      </c>
    </row>
    <row r="17" spans="1:11" x14ac:dyDescent="0.2">
      <c r="A17" s="9" t="s">
        <v>31</v>
      </c>
      <c r="B17" s="9" t="s">
        <v>183</v>
      </c>
      <c r="C17" s="9">
        <v>95585.925000000003</v>
      </c>
      <c r="D17" s="9">
        <v>2000</v>
      </c>
      <c r="E17" s="9">
        <v>1000</v>
      </c>
      <c r="F17" s="9">
        <v>100</v>
      </c>
      <c r="G17" s="9">
        <v>30</v>
      </c>
      <c r="H17" s="29">
        <v>1240</v>
      </c>
      <c r="I17" s="29">
        <v>269.75</v>
      </c>
      <c r="J17" s="29" t="s">
        <v>208</v>
      </c>
      <c r="K17" s="29" t="s">
        <v>208</v>
      </c>
    </row>
    <row r="18" spans="1:11" x14ac:dyDescent="0.2">
      <c r="A18" s="9" t="s">
        <v>32</v>
      </c>
      <c r="B18" s="9" t="s">
        <v>183</v>
      </c>
      <c r="C18" s="9">
        <v>30230.558663594471</v>
      </c>
      <c r="D18" s="9">
        <v>2000</v>
      </c>
      <c r="E18" s="9">
        <v>1000</v>
      </c>
      <c r="F18" s="9">
        <v>100</v>
      </c>
      <c r="G18" s="9">
        <v>30</v>
      </c>
      <c r="H18" s="29">
        <v>1120</v>
      </c>
      <c r="I18" s="29">
        <v>207.6</v>
      </c>
      <c r="J18" s="29" t="s">
        <v>208</v>
      </c>
      <c r="K18" s="29" t="s">
        <v>208</v>
      </c>
    </row>
    <row r="19" spans="1:11" x14ac:dyDescent="0.2">
      <c r="A19" s="9" t="s">
        <v>33</v>
      </c>
      <c r="B19" s="9" t="s">
        <v>183</v>
      </c>
      <c r="C19" s="9">
        <v>5788.9226190476184</v>
      </c>
      <c r="D19" s="9">
        <v>2000</v>
      </c>
      <c r="E19" s="9">
        <v>1000</v>
      </c>
      <c r="F19" s="9">
        <v>100</v>
      </c>
      <c r="G19" s="9">
        <v>30</v>
      </c>
      <c r="H19" s="29">
        <v>5945</v>
      </c>
      <c r="I19" s="29">
        <v>1532.5</v>
      </c>
      <c r="J19" s="29" t="s">
        <v>208</v>
      </c>
      <c r="K19" s="29" t="s">
        <v>208</v>
      </c>
    </row>
    <row r="20" spans="1:11" x14ac:dyDescent="0.2">
      <c r="A20" s="9" t="s">
        <v>35</v>
      </c>
      <c r="B20" s="9" t="s">
        <v>183</v>
      </c>
      <c r="C20" s="9">
        <v>14688.267857142857</v>
      </c>
      <c r="D20" s="9">
        <v>2000</v>
      </c>
      <c r="E20" s="9">
        <v>1000</v>
      </c>
      <c r="F20" s="9">
        <v>100</v>
      </c>
      <c r="G20" s="9">
        <v>30</v>
      </c>
      <c r="H20" s="29">
        <v>540</v>
      </c>
      <c r="I20" s="29">
        <v>122.5</v>
      </c>
      <c r="J20" s="29" t="s">
        <v>208</v>
      </c>
      <c r="K20" s="29" t="s">
        <v>208</v>
      </c>
    </row>
    <row r="21" spans="1:11" x14ac:dyDescent="0.2">
      <c r="A21" s="9" t="s">
        <v>37</v>
      </c>
      <c r="B21" s="9" t="s">
        <v>183</v>
      </c>
      <c r="C21" s="9">
        <v>71073.932978110606</v>
      </c>
      <c r="D21" s="9">
        <v>2000</v>
      </c>
      <c r="E21" s="9">
        <v>1000</v>
      </c>
      <c r="F21" s="9">
        <v>100</v>
      </c>
      <c r="G21" s="9">
        <v>30</v>
      </c>
      <c r="H21" s="29">
        <v>637.5</v>
      </c>
      <c r="I21" s="29">
        <v>72</v>
      </c>
      <c r="J21" s="29" t="s">
        <v>208</v>
      </c>
      <c r="K21" s="29" t="s">
        <v>208</v>
      </c>
    </row>
    <row r="22" spans="1:11" x14ac:dyDescent="0.2">
      <c r="A22" s="9" t="s">
        <v>38</v>
      </c>
      <c r="B22" s="9" t="s">
        <v>183</v>
      </c>
      <c r="C22" s="9">
        <v>20284.218596390168</v>
      </c>
      <c r="D22" s="9">
        <v>2000</v>
      </c>
      <c r="E22" s="9">
        <v>1000</v>
      </c>
      <c r="F22" s="9">
        <v>100</v>
      </c>
      <c r="G22" s="9">
        <v>30</v>
      </c>
      <c r="H22" s="29">
        <v>391.25</v>
      </c>
      <c r="I22" s="29">
        <v>88.125</v>
      </c>
      <c r="J22" s="29" t="s">
        <v>208</v>
      </c>
      <c r="K22" s="29" t="s">
        <v>208</v>
      </c>
    </row>
    <row r="23" spans="1:11" x14ac:dyDescent="0.2">
      <c r="A23" s="9" t="s">
        <v>39</v>
      </c>
      <c r="B23" s="9" t="s">
        <v>183</v>
      </c>
      <c r="C23" s="9">
        <v>152709.15158111101</v>
      </c>
      <c r="D23" s="9">
        <v>2000</v>
      </c>
      <c r="E23" s="9">
        <v>1000</v>
      </c>
      <c r="F23" s="9">
        <v>100</v>
      </c>
      <c r="G23" s="9">
        <v>30</v>
      </c>
      <c r="H23" s="29">
        <v>671.25</v>
      </c>
      <c r="I23" s="29">
        <v>180.5</v>
      </c>
      <c r="J23" s="29" t="s">
        <v>208</v>
      </c>
      <c r="K23" s="29" t="s">
        <v>208</v>
      </c>
    </row>
    <row r="24" spans="1:11" x14ac:dyDescent="0.2">
      <c r="A24" s="9" t="s">
        <v>40</v>
      </c>
      <c r="B24" s="9" t="s">
        <v>183</v>
      </c>
      <c r="C24" s="9">
        <v>14941.923041474654</v>
      </c>
      <c r="D24" s="9">
        <v>2000</v>
      </c>
      <c r="E24" s="9">
        <v>1000</v>
      </c>
      <c r="F24" s="9">
        <v>100</v>
      </c>
      <c r="G24" s="9">
        <v>30</v>
      </c>
      <c r="H24" s="29">
        <v>512.5</v>
      </c>
      <c r="I24" s="29">
        <v>175.5</v>
      </c>
      <c r="J24" s="29" t="s">
        <v>208</v>
      </c>
      <c r="K24" s="29" t="s">
        <v>208</v>
      </c>
    </row>
    <row r="25" spans="1:11" x14ac:dyDescent="0.2">
      <c r="A25" s="9" t="s">
        <v>41</v>
      </c>
      <c r="B25" s="9" t="s">
        <v>201</v>
      </c>
      <c r="C25" s="9">
        <v>37290.636376728107</v>
      </c>
      <c r="D25" s="9">
        <v>2000</v>
      </c>
      <c r="E25" s="9">
        <v>1000</v>
      </c>
      <c r="F25" s="9">
        <v>100</v>
      </c>
      <c r="G25" s="9">
        <v>30</v>
      </c>
      <c r="H25" s="29">
        <v>365</v>
      </c>
      <c r="I25" s="29">
        <v>183.25</v>
      </c>
      <c r="J25" s="29" t="s">
        <v>208</v>
      </c>
      <c r="K25" s="29">
        <v>0.70799999999999996</v>
      </c>
    </row>
    <row r="26" spans="1:11" x14ac:dyDescent="0.2">
      <c r="A26" s="9" t="s">
        <v>42</v>
      </c>
      <c r="B26" s="9" t="s">
        <v>90</v>
      </c>
      <c r="C26" s="9">
        <v>2503.3249404761905</v>
      </c>
      <c r="D26" s="9">
        <v>2000</v>
      </c>
      <c r="E26" s="9">
        <v>1000</v>
      </c>
      <c r="F26" s="9">
        <v>100</v>
      </c>
      <c r="G26" s="9">
        <v>30</v>
      </c>
      <c r="H26" s="29">
        <v>344.25</v>
      </c>
      <c r="I26" s="29">
        <v>69.25</v>
      </c>
      <c r="J26" s="29" t="s">
        <v>208</v>
      </c>
      <c r="K26" s="29" t="s">
        <v>208</v>
      </c>
    </row>
    <row r="27" spans="1:11" x14ac:dyDescent="0.2">
      <c r="A27" s="9" t="s">
        <v>43</v>
      </c>
      <c r="B27" s="9" t="s">
        <v>204</v>
      </c>
      <c r="C27" s="9">
        <v>2855.8603878648232</v>
      </c>
      <c r="D27" s="9">
        <v>2000</v>
      </c>
      <c r="E27" s="9">
        <v>1000</v>
      </c>
      <c r="F27" s="9">
        <v>100</v>
      </c>
      <c r="G27" s="9">
        <v>30</v>
      </c>
      <c r="H27" s="29">
        <v>1430</v>
      </c>
      <c r="I27" s="29">
        <v>343.5</v>
      </c>
      <c r="J27" s="29" t="s">
        <v>208</v>
      </c>
      <c r="K27" s="29" t="s">
        <v>208</v>
      </c>
    </row>
    <row r="28" spans="1:11" x14ac:dyDescent="0.2">
      <c r="A28" s="9" t="s">
        <v>44</v>
      </c>
      <c r="B28" s="9" t="s">
        <v>183</v>
      </c>
      <c r="C28" s="9">
        <v>67411.784306195594</v>
      </c>
      <c r="D28" s="9">
        <v>2000</v>
      </c>
      <c r="E28" s="9">
        <v>1000</v>
      </c>
      <c r="F28" s="9">
        <v>100</v>
      </c>
      <c r="G28" s="9">
        <v>30</v>
      </c>
      <c r="H28" s="29">
        <v>3483.3333333333335</v>
      </c>
      <c r="I28" s="29">
        <v>1717.6666666666667</v>
      </c>
      <c r="J28" s="29" t="s">
        <v>208</v>
      </c>
      <c r="K28" s="29" t="s">
        <v>208</v>
      </c>
    </row>
    <row r="29" spans="1:11" x14ac:dyDescent="0.2">
      <c r="A29" s="9" t="s">
        <v>46</v>
      </c>
      <c r="B29" s="9" t="s">
        <v>207</v>
      </c>
      <c r="C29" s="9">
        <v>0</v>
      </c>
      <c r="D29" s="9">
        <v>2000</v>
      </c>
      <c r="E29" s="9">
        <v>1000</v>
      </c>
      <c r="F29" s="9">
        <v>100</v>
      </c>
      <c r="G29" s="9">
        <v>30</v>
      </c>
      <c r="H29" s="29">
        <v>330</v>
      </c>
      <c r="I29" s="29" t="s">
        <v>208</v>
      </c>
      <c r="J29" s="29" t="s">
        <v>208</v>
      </c>
      <c r="K29" s="29" t="s">
        <v>208</v>
      </c>
    </row>
    <row r="30" spans="1:11" x14ac:dyDescent="0.2">
      <c r="A30" s="9" t="s">
        <v>47</v>
      </c>
      <c r="B30" s="9" t="s">
        <v>183</v>
      </c>
      <c r="C30" s="9">
        <v>8064.9556451612907</v>
      </c>
      <c r="D30" s="9">
        <v>2000</v>
      </c>
      <c r="E30" s="9">
        <v>1000</v>
      </c>
      <c r="F30" s="9">
        <v>100</v>
      </c>
      <c r="G30" s="9">
        <v>30</v>
      </c>
      <c r="H30" s="29">
        <v>3690</v>
      </c>
      <c r="I30" s="29">
        <v>574</v>
      </c>
      <c r="J30" s="29" t="s">
        <v>208</v>
      </c>
      <c r="K30" s="29" t="s">
        <v>208</v>
      </c>
    </row>
    <row r="31" spans="1:11" x14ac:dyDescent="0.2">
      <c r="A31" s="16" t="s">
        <v>50</v>
      </c>
      <c r="B31" s="16" t="s">
        <v>52</v>
      </c>
      <c r="C31" s="9">
        <v>2593.5952716973884</v>
      </c>
      <c r="D31" s="9">
        <v>2000</v>
      </c>
      <c r="E31" s="9">
        <v>1000</v>
      </c>
      <c r="F31" s="9">
        <v>100</v>
      </c>
      <c r="G31" s="9">
        <v>30</v>
      </c>
      <c r="H31" s="29">
        <v>2325</v>
      </c>
      <c r="I31" s="29">
        <v>521.25</v>
      </c>
      <c r="J31" s="29">
        <v>117.06</v>
      </c>
      <c r="K31" s="29" t="s">
        <v>208</v>
      </c>
    </row>
    <row r="32" spans="1:11" x14ac:dyDescent="0.2">
      <c r="A32" s="9" t="s">
        <v>53</v>
      </c>
      <c r="B32" s="9" t="s">
        <v>204</v>
      </c>
      <c r="C32" s="9">
        <v>10291.881902841782</v>
      </c>
      <c r="D32" s="9">
        <v>2000</v>
      </c>
      <c r="E32" s="9">
        <v>1000</v>
      </c>
      <c r="F32" s="9">
        <v>100</v>
      </c>
      <c r="G32" s="9">
        <v>30</v>
      </c>
      <c r="H32" s="29">
        <v>598.75</v>
      </c>
      <c r="I32" s="29">
        <v>125.25</v>
      </c>
      <c r="J32" s="29" t="s">
        <v>208</v>
      </c>
      <c r="K32" s="29" t="s">
        <v>208</v>
      </c>
    </row>
    <row r="33" spans="1:11" x14ac:dyDescent="0.2">
      <c r="A33" s="9" t="s">
        <v>55</v>
      </c>
      <c r="B33" s="9" t="s">
        <v>183</v>
      </c>
      <c r="C33" s="9">
        <v>4308.0657738095242</v>
      </c>
      <c r="D33" s="9">
        <v>2000</v>
      </c>
      <c r="E33" s="9">
        <v>1000</v>
      </c>
      <c r="F33" s="9">
        <v>100</v>
      </c>
      <c r="G33" s="9">
        <v>30</v>
      </c>
      <c r="H33" s="29">
        <v>572.5</v>
      </c>
      <c r="I33" s="29">
        <v>261.75</v>
      </c>
      <c r="J33" s="29" t="s">
        <v>208</v>
      </c>
      <c r="K33" s="29" t="s">
        <v>208</v>
      </c>
    </row>
    <row r="34" spans="1:11" x14ac:dyDescent="0.2">
      <c r="A34" s="9" t="s">
        <v>57</v>
      </c>
      <c r="B34" s="9" t="s">
        <v>183</v>
      </c>
      <c r="C34" s="9">
        <v>25812.014583333337</v>
      </c>
      <c r="D34" s="9">
        <v>2000</v>
      </c>
      <c r="E34" s="9">
        <v>1000</v>
      </c>
      <c r="F34" s="9">
        <v>100</v>
      </c>
      <c r="G34" s="9">
        <v>30</v>
      </c>
      <c r="H34" s="29">
        <v>247.25</v>
      </c>
      <c r="I34" s="29">
        <v>82</v>
      </c>
      <c r="J34" s="29" t="s">
        <v>208</v>
      </c>
      <c r="K34" s="29" t="s">
        <v>208</v>
      </c>
    </row>
    <row r="35" spans="1:11" x14ac:dyDescent="0.2">
      <c r="A35" s="9" t="s">
        <v>59</v>
      </c>
      <c r="B35" s="9" t="s">
        <v>204</v>
      </c>
      <c r="C35" s="9">
        <v>4914.2068452380954</v>
      </c>
      <c r="D35" s="9">
        <v>2000</v>
      </c>
      <c r="E35" s="9">
        <v>1000</v>
      </c>
      <c r="F35" s="9">
        <v>100</v>
      </c>
      <c r="G35" s="9">
        <v>30</v>
      </c>
      <c r="H35" s="29">
        <v>2380</v>
      </c>
      <c r="I35" s="29">
        <v>216.75</v>
      </c>
      <c r="J35" s="29" t="s">
        <v>208</v>
      </c>
      <c r="K35" s="29" t="s">
        <v>208</v>
      </c>
    </row>
    <row r="36" spans="1:11" x14ac:dyDescent="0.2">
      <c r="A36" s="9" t="s">
        <v>60</v>
      </c>
      <c r="B36" s="9" t="s">
        <v>204</v>
      </c>
      <c r="C36" s="9">
        <v>5265.7841269841265</v>
      </c>
      <c r="D36" s="9">
        <v>2000</v>
      </c>
      <c r="E36" s="9">
        <v>1000</v>
      </c>
      <c r="F36" s="9">
        <v>100</v>
      </c>
      <c r="G36" s="9">
        <v>30</v>
      </c>
      <c r="H36" s="29">
        <v>327</v>
      </c>
      <c r="I36" s="29">
        <v>184.66666666666666</v>
      </c>
      <c r="J36" s="29" t="s">
        <v>208</v>
      </c>
      <c r="K36" s="29" t="s">
        <v>208</v>
      </c>
    </row>
    <row r="37" spans="1:11" x14ac:dyDescent="0.2">
      <c r="A37" s="9" t="s">
        <v>62</v>
      </c>
      <c r="B37" s="9" t="s">
        <v>183</v>
      </c>
      <c r="C37" s="9">
        <v>1812.3357142857144</v>
      </c>
      <c r="D37" s="9">
        <v>2000</v>
      </c>
      <c r="E37" s="9">
        <v>1000</v>
      </c>
      <c r="F37" s="9">
        <v>100</v>
      </c>
      <c r="G37" s="9">
        <v>30</v>
      </c>
      <c r="H37" s="29">
        <v>1000</v>
      </c>
      <c r="I37" s="29">
        <v>320</v>
      </c>
      <c r="J37" s="29" t="s">
        <v>208</v>
      </c>
      <c r="K37" s="29" t="s">
        <v>208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</sheetPr>
  <dimension ref="A1:G47"/>
  <sheetViews>
    <sheetView rightToLeft="1" workbookViewId="0">
      <selection activeCell="B26" sqref="B26"/>
    </sheetView>
  </sheetViews>
  <sheetFormatPr defaultRowHeight="14.25" x14ac:dyDescent="0.2"/>
  <cols>
    <col min="1" max="1" width="32.25" bestFit="1" customWidth="1"/>
    <col min="2" max="2" width="25" bestFit="1" customWidth="1"/>
    <col min="3" max="3" width="35.25" bestFit="1" customWidth="1"/>
    <col min="4" max="4" width="16.25" bestFit="1" customWidth="1"/>
    <col min="5" max="5" width="13.375" bestFit="1" customWidth="1"/>
    <col min="6" max="6" width="20.75" bestFit="1" customWidth="1"/>
    <col min="7" max="7" width="11.625" customWidth="1"/>
  </cols>
  <sheetData>
    <row r="1" spans="1:7" x14ac:dyDescent="0.2">
      <c r="A1" s="7" t="s">
        <v>76</v>
      </c>
      <c r="B1" s="7" t="s">
        <v>1</v>
      </c>
      <c r="C1" s="7" t="s">
        <v>3</v>
      </c>
      <c r="D1" s="7" t="s">
        <v>77</v>
      </c>
      <c r="E1" s="7" t="s">
        <v>78</v>
      </c>
      <c r="F1" s="7" t="s">
        <v>79</v>
      </c>
      <c r="G1" s="7" t="s">
        <v>80</v>
      </c>
    </row>
    <row r="2" spans="1:7" x14ac:dyDescent="0.2">
      <c r="A2" s="7" t="s">
        <v>81</v>
      </c>
      <c r="B2" s="12" t="s">
        <v>32</v>
      </c>
      <c r="C2" s="12" t="s">
        <v>183</v>
      </c>
      <c r="D2" s="30">
        <v>6046.9999999999991</v>
      </c>
      <c r="E2" s="31">
        <v>43124.493055555555</v>
      </c>
      <c r="F2" s="7" t="s">
        <v>82</v>
      </c>
      <c r="G2" s="32" t="s">
        <v>83</v>
      </c>
    </row>
    <row r="3" spans="1:7" x14ac:dyDescent="0.2">
      <c r="A3" s="7" t="s">
        <v>81</v>
      </c>
      <c r="B3" s="12" t="s">
        <v>32</v>
      </c>
      <c r="C3" s="12" t="s">
        <v>183</v>
      </c>
      <c r="D3" s="30">
        <v>6046.9999999999991</v>
      </c>
      <c r="E3" s="31">
        <v>43124.493055555555</v>
      </c>
      <c r="F3" s="7" t="s">
        <v>84</v>
      </c>
      <c r="G3" s="32" t="s">
        <v>85</v>
      </c>
    </row>
    <row r="4" spans="1:7" x14ac:dyDescent="0.2">
      <c r="A4" s="7" t="s">
        <v>86</v>
      </c>
      <c r="B4" s="12" t="s">
        <v>33</v>
      </c>
      <c r="C4" s="12" t="s">
        <v>183</v>
      </c>
      <c r="D4" s="30">
        <v>1810</v>
      </c>
      <c r="E4" s="31">
        <v>43124.506944444445</v>
      </c>
      <c r="F4" s="7" t="s">
        <v>87</v>
      </c>
      <c r="G4" s="32" t="s">
        <v>88</v>
      </c>
    </row>
    <row r="5" spans="1:7" x14ac:dyDescent="0.2">
      <c r="A5" s="7" t="s">
        <v>89</v>
      </c>
      <c r="B5" s="12" t="s">
        <v>59</v>
      </c>
      <c r="C5" s="12" t="s">
        <v>90</v>
      </c>
      <c r="D5" s="30">
        <v>1502.8571428571429</v>
      </c>
      <c r="E5" s="31">
        <v>43124.548611111109</v>
      </c>
      <c r="F5" s="7" t="s">
        <v>82</v>
      </c>
      <c r="G5" s="32" t="s">
        <v>91</v>
      </c>
    </row>
    <row r="6" spans="1:7" x14ac:dyDescent="0.2">
      <c r="A6" s="7" t="s">
        <v>89</v>
      </c>
      <c r="B6" s="12" t="s">
        <v>59</v>
      </c>
      <c r="C6" s="12" t="s">
        <v>90</v>
      </c>
      <c r="D6" s="30">
        <v>1502.8571428571429</v>
      </c>
      <c r="E6" s="31">
        <v>43124.548611111109</v>
      </c>
      <c r="F6" s="7" t="s">
        <v>92</v>
      </c>
      <c r="G6" s="32" t="s">
        <v>93</v>
      </c>
    </row>
    <row r="7" spans="1:7" x14ac:dyDescent="0.2">
      <c r="A7" s="7" t="s">
        <v>94</v>
      </c>
      <c r="B7" s="12" t="s">
        <v>50</v>
      </c>
      <c r="C7" s="12" t="s">
        <v>52</v>
      </c>
      <c r="D7" s="30">
        <v>421.57142857142861</v>
      </c>
      <c r="E7" s="31">
        <v>43152.527777777781</v>
      </c>
      <c r="F7" s="7" t="s">
        <v>95</v>
      </c>
      <c r="G7" s="32" t="s">
        <v>96</v>
      </c>
    </row>
    <row r="8" spans="1:7" x14ac:dyDescent="0.2">
      <c r="A8" s="7" t="s">
        <v>97</v>
      </c>
      <c r="B8" s="12" t="s">
        <v>26</v>
      </c>
      <c r="C8" s="12" t="s">
        <v>183</v>
      </c>
      <c r="D8" s="30">
        <v>3480</v>
      </c>
      <c r="E8" s="31">
        <v>43153.510416666664</v>
      </c>
      <c r="F8" s="7" t="s">
        <v>82</v>
      </c>
      <c r="G8" s="32" t="s">
        <v>98</v>
      </c>
    </row>
    <row r="9" spans="1:7" x14ac:dyDescent="0.2">
      <c r="A9" s="7" t="s">
        <v>97</v>
      </c>
      <c r="B9" s="12" t="s">
        <v>26</v>
      </c>
      <c r="C9" s="12" t="s">
        <v>183</v>
      </c>
      <c r="D9" s="30">
        <v>3480</v>
      </c>
      <c r="E9" s="31">
        <v>43153.510416666664</v>
      </c>
      <c r="F9" s="7" t="s">
        <v>84</v>
      </c>
      <c r="G9" s="32" t="s">
        <v>99</v>
      </c>
    </row>
    <row r="10" spans="1:7" x14ac:dyDescent="0.2">
      <c r="A10" s="7" t="s">
        <v>100</v>
      </c>
      <c r="B10" s="12" t="s">
        <v>24</v>
      </c>
      <c r="C10" s="12" t="s">
        <v>183</v>
      </c>
      <c r="D10" s="30">
        <v>3044.2857142857142</v>
      </c>
      <c r="E10" s="31">
        <v>43179.503472222219</v>
      </c>
      <c r="F10" s="7" t="s">
        <v>82</v>
      </c>
      <c r="G10" s="32" t="s">
        <v>101</v>
      </c>
    </row>
    <row r="11" spans="1:7" x14ac:dyDescent="0.2">
      <c r="A11" s="7" t="s">
        <v>100</v>
      </c>
      <c r="B11" s="12" t="s">
        <v>24</v>
      </c>
      <c r="C11" s="12" t="s">
        <v>183</v>
      </c>
      <c r="D11" s="30">
        <v>3044.2857142857142</v>
      </c>
      <c r="E11" s="31">
        <v>43179.503472222219</v>
      </c>
      <c r="F11" s="7" t="s">
        <v>84</v>
      </c>
      <c r="G11" s="32" t="s">
        <v>102</v>
      </c>
    </row>
    <row r="12" spans="1:7" x14ac:dyDescent="0.2">
      <c r="A12" s="7" t="s">
        <v>103</v>
      </c>
      <c r="B12" s="12" t="s">
        <v>16</v>
      </c>
      <c r="C12" s="12" t="s">
        <v>90</v>
      </c>
      <c r="D12" s="30">
        <v>2174.1428571428573</v>
      </c>
      <c r="E12" s="31">
        <v>43180.513888888891</v>
      </c>
      <c r="F12" s="7" t="s">
        <v>82</v>
      </c>
      <c r="G12" s="32" t="s">
        <v>104</v>
      </c>
    </row>
    <row r="13" spans="1:7" x14ac:dyDescent="0.2">
      <c r="A13" s="7" t="s">
        <v>103</v>
      </c>
      <c r="B13" s="12" t="s">
        <v>16</v>
      </c>
      <c r="C13" s="12" t="s">
        <v>90</v>
      </c>
      <c r="D13" s="30">
        <v>2174.1428571428573</v>
      </c>
      <c r="E13" s="31">
        <v>43180.513888888891</v>
      </c>
      <c r="F13" s="7" t="s">
        <v>84</v>
      </c>
      <c r="G13" s="32" t="s">
        <v>105</v>
      </c>
    </row>
    <row r="14" spans="1:7" x14ac:dyDescent="0.2">
      <c r="A14" s="7" t="s">
        <v>106</v>
      </c>
      <c r="B14" s="12" t="s">
        <v>32</v>
      </c>
      <c r="C14" s="12" t="s">
        <v>183</v>
      </c>
      <c r="D14" s="30">
        <v>6822.5806451612907</v>
      </c>
      <c r="E14" s="31">
        <v>43219.479166666664</v>
      </c>
      <c r="F14" s="7" t="s">
        <v>84</v>
      </c>
      <c r="G14" s="32" t="s">
        <v>107</v>
      </c>
    </row>
    <row r="15" spans="1:7" x14ac:dyDescent="0.2">
      <c r="A15" s="7" t="s">
        <v>108</v>
      </c>
      <c r="B15" s="12" t="s">
        <v>44</v>
      </c>
      <c r="C15" s="12" t="s">
        <v>183</v>
      </c>
      <c r="D15" s="30">
        <v>17228.571428571428</v>
      </c>
      <c r="E15" s="31">
        <v>43242.493055555555</v>
      </c>
      <c r="F15" s="7" t="s">
        <v>92</v>
      </c>
      <c r="G15" s="32" t="s">
        <v>109</v>
      </c>
    </row>
    <row r="16" spans="1:7" x14ac:dyDescent="0.2">
      <c r="A16" s="7" t="s">
        <v>110</v>
      </c>
      <c r="B16" s="12" t="s">
        <v>26</v>
      </c>
      <c r="C16" s="12" t="s">
        <v>183</v>
      </c>
      <c r="D16" s="30">
        <v>2764.4546440973227</v>
      </c>
      <c r="E16" s="31">
        <v>43242.506944444445</v>
      </c>
      <c r="F16" s="7" t="s">
        <v>82</v>
      </c>
      <c r="G16" s="32" t="s">
        <v>111</v>
      </c>
    </row>
    <row r="17" spans="1:7" x14ac:dyDescent="0.2">
      <c r="A17" s="7" t="s">
        <v>112</v>
      </c>
      <c r="B17" s="12" t="s">
        <v>43</v>
      </c>
      <c r="C17" s="12" t="s">
        <v>204</v>
      </c>
      <c r="D17" s="30">
        <v>776.91561948852132</v>
      </c>
      <c r="E17" s="31">
        <v>43264.486111111109</v>
      </c>
      <c r="F17" s="7" t="s">
        <v>84</v>
      </c>
      <c r="G17" s="32" t="s">
        <v>113</v>
      </c>
    </row>
    <row r="18" spans="1:7" x14ac:dyDescent="0.2">
      <c r="A18" s="7" t="s">
        <v>112</v>
      </c>
      <c r="B18" s="12" t="s">
        <v>43</v>
      </c>
      <c r="C18" s="12" t="s">
        <v>204</v>
      </c>
      <c r="D18" s="30">
        <v>776.91561948852132</v>
      </c>
      <c r="E18" s="31">
        <v>43264.486111111109</v>
      </c>
      <c r="F18" s="7" t="s">
        <v>92</v>
      </c>
      <c r="G18" s="32" t="s">
        <v>114</v>
      </c>
    </row>
    <row r="19" spans="1:7" x14ac:dyDescent="0.2">
      <c r="A19" s="7" t="s">
        <v>115</v>
      </c>
      <c r="B19" s="12" t="s">
        <v>50</v>
      </c>
      <c r="C19" s="12" t="s">
        <v>52</v>
      </c>
      <c r="D19" s="30">
        <v>665.28571428571422</v>
      </c>
      <c r="E19" s="31">
        <v>43264.5</v>
      </c>
      <c r="F19" s="7" t="s">
        <v>95</v>
      </c>
      <c r="G19" s="32" t="s">
        <v>116</v>
      </c>
    </row>
    <row r="20" spans="1:7" x14ac:dyDescent="0.2">
      <c r="A20" s="7" t="s">
        <v>117</v>
      </c>
      <c r="B20" s="12" t="s">
        <v>50</v>
      </c>
      <c r="C20" s="12" t="s">
        <v>52</v>
      </c>
      <c r="D20" s="30">
        <v>518.7761629188476</v>
      </c>
      <c r="E20" s="31">
        <v>43335.503472222219</v>
      </c>
      <c r="F20" s="7" t="s">
        <v>95</v>
      </c>
      <c r="G20" s="32" t="s">
        <v>118</v>
      </c>
    </row>
    <row r="21" spans="1:7" x14ac:dyDescent="0.2">
      <c r="A21" s="7" t="s">
        <v>119</v>
      </c>
      <c r="B21" s="12" t="s">
        <v>26</v>
      </c>
      <c r="C21" s="12" t="s">
        <v>183</v>
      </c>
      <c r="D21" s="30">
        <v>2818.6875</v>
      </c>
      <c r="E21" s="31">
        <v>43335.538194444445</v>
      </c>
      <c r="F21" s="7" t="s">
        <v>82</v>
      </c>
      <c r="G21" s="32" t="s">
        <v>120</v>
      </c>
    </row>
    <row r="22" spans="1:7" x14ac:dyDescent="0.2">
      <c r="A22" s="7" t="s">
        <v>121</v>
      </c>
      <c r="B22" s="12" t="s">
        <v>18</v>
      </c>
      <c r="C22" s="12" t="s">
        <v>177</v>
      </c>
      <c r="D22" s="30">
        <v>780.89139660490787</v>
      </c>
      <c r="E22" s="31">
        <v>43347.430555555555</v>
      </c>
      <c r="F22" s="7" t="s">
        <v>82</v>
      </c>
      <c r="G22" s="32" t="s">
        <v>122</v>
      </c>
    </row>
    <row r="23" spans="1:7" x14ac:dyDescent="0.2">
      <c r="A23" s="7" t="s">
        <v>121</v>
      </c>
      <c r="B23" s="12" t="s">
        <v>18</v>
      </c>
      <c r="C23" s="12" t="s">
        <v>177</v>
      </c>
      <c r="D23" s="30">
        <v>780.89139660490787</v>
      </c>
      <c r="E23" s="31">
        <v>43347.430555555555</v>
      </c>
      <c r="F23" s="7" t="s">
        <v>84</v>
      </c>
      <c r="G23" s="32" t="s">
        <v>123</v>
      </c>
    </row>
    <row r="24" spans="1:7" x14ac:dyDescent="0.2">
      <c r="A24" s="7" t="s">
        <v>121</v>
      </c>
      <c r="B24" s="12" t="s">
        <v>18</v>
      </c>
      <c r="C24" s="12" t="s">
        <v>177</v>
      </c>
      <c r="D24" s="30">
        <v>780.89139660490787</v>
      </c>
      <c r="E24" s="31">
        <v>43347.430555555555</v>
      </c>
      <c r="F24" s="7" t="s">
        <v>124</v>
      </c>
      <c r="G24" s="32" t="s">
        <v>125</v>
      </c>
    </row>
    <row r="25" spans="1:7" x14ac:dyDescent="0.2">
      <c r="A25" s="7" t="s">
        <v>126</v>
      </c>
      <c r="B25" s="12" t="s">
        <v>43</v>
      </c>
      <c r="C25" s="12" t="s">
        <v>204</v>
      </c>
      <c r="D25" s="30">
        <v>693.35035824517684</v>
      </c>
      <c r="E25" s="31">
        <v>43347.482638888891</v>
      </c>
      <c r="F25" s="7" t="s">
        <v>82</v>
      </c>
      <c r="G25" s="32" t="s">
        <v>127</v>
      </c>
    </row>
    <row r="26" spans="1:7" x14ac:dyDescent="0.2">
      <c r="A26" s="7" t="s">
        <v>128</v>
      </c>
      <c r="B26" s="12" t="s">
        <v>16</v>
      </c>
      <c r="C26" s="12" t="s">
        <v>90</v>
      </c>
      <c r="D26" s="30">
        <v>3088.932291666667</v>
      </c>
      <c r="E26" s="31">
        <v>43347.53125</v>
      </c>
      <c r="F26" s="7" t="s">
        <v>84</v>
      </c>
      <c r="G26" s="32" t="s">
        <v>129</v>
      </c>
    </row>
    <row r="27" spans="1:7" x14ac:dyDescent="0.2">
      <c r="A27" s="7" t="s">
        <v>130</v>
      </c>
      <c r="B27" s="12" t="s">
        <v>28</v>
      </c>
      <c r="C27" s="12" t="s">
        <v>183</v>
      </c>
      <c r="D27" s="30">
        <v>33255.714285714283</v>
      </c>
      <c r="E27" s="31">
        <v>43348.513888888891</v>
      </c>
      <c r="F27" s="7" t="s">
        <v>82</v>
      </c>
      <c r="G27" s="32" t="s">
        <v>131</v>
      </c>
    </row>
    <row r="28" spans="1:7" x14ac:dyDescent="0.2">
      <c r="A28" s="7" t="s">
        <v>132</v>
      </c>
      <c r="B28" s="12" t="s">
        <v>59</v>
      </c>
      <c r="C28" s="12" t="s">
        <v>90</v>
      </c>
      <c r="D28" s="30">
        <v>1497.8571428571429</v>
      </c>
      <c r="E28" s="31">
        <v>43401.444444444445</v>
      </c>
      <c r="F28" s="7" t="s">
        <v>87</v>
      </c>
      <c r="G28" s="32" t="s">
        <v>133</v>
      </c>
    </row>
    <row r="29" spans="1:7" x14ac:dyDescent="0.2">
      <c r="A29" s="7" t="s">
        <v>134</v>
      </c>
      <c r="B29" s="12" t="s">
        <v>33</v>
      </c>
      <c r="C29" s="12" t="s">
        <v>183</v>
      </c>
      <c r="D29" s="30">
        <v>1042.8571428571429</v>
      </c>
      <c r="E29" s="31">
        <v>43401.545138888891</v>
      </c>
      <c r="F29" s="7" t="s">
        <v>82</v>
      </c>
      <c r="G29" s="32" t="s">
        <v>135</v>
      </c>
    </row>
    <row r="30" spans="1:7" x14ac:dyDescent="0.2">
      <c r="A30" s="7" t="s">
        <v>134</v>
      </c>
      <c r="B30" s="12" t="s">
        <v>33</v>
      </c>
      <c r="C30" s="12" t="s">
        <v>183</v>
      </c>
      <c r="D30" s="30">
        <v>1042.8571428571429</v>
      </c>
      <c r="E30" s="31">
        <v>43401.545138888891</v>
      </c>
      <c r="F30" s="7" t="s">
        <v>84</v>
      </c>
      <c r="G30" s="32" t="s">
        <v>136</v>
      </c>
    </row>
    <row r="31" spans="1:7" x14ac:dyDescent="0.2">
      <c r="A31" s="7" t="s">
        <v>134</v>
      </c>
      <c r="B31" s="12" t="s">
        <v>33</v>
      </c>
      <c r="C31" s="12" t="s">
        <v>183</v>
      </c>
      <c r="D31" s="30">
        <v>1042.8571428571429</v>
      </c>
      <c r="E31" s="31">
        <v>43401.545138888891</v>
      </c>
      <c r="F31" s="7" t="s">
        <v>92</v>
      </c>
      <c r="G31" s="32" t="s">
        <v>137</v>
      </c>
    </row>
    <row r="32" spans="1:7" x14ac:dyDescent="0.2">
      <c r="A32" s="7" t="s">
        <v>138</v>
      </c>
      <c r="B32" s="12" t="s">
        <v>28</v>
      </c>
      <c r="C32" s="12" t="s">
        <v>183</v>
      </c>
      <c r="D32" s="30">
        <v>20022.66683467742</v>
      </c>
      <c r="E32" s="31">
        <v>43424.482638888891</v>
      </c>
      <c r="F32" s="7" t="s">
        <v>82</v>
      </c>
      <c r="G32" s="32" t="s">
        <v>139</v>
      </c>
    </row>
    <row r="33" spans="1:7" x14ac:dyDescent="0.2">
      <c r="A33" s="7" t="s">
        <v>138</v>
      </c>
      <c r="B33" s="12" t="s">
        <v>28</v>
      </c>
      <c r="C33" s="12" t="s">
        <v>183</v>
      </c>
      <c r="D33" s="30">
        <v>20022.66683467742</v>
      </c>
      <c r="E33" s="31">
        <v>43424.482638888891</v>
      </c>
      <c r="F33" s="7" t="s">
        <v>84</v>
      </c>
      <c r="G33" s="32" t="s">
        <v>140</v>
      </c>
    </row>
    <row r="34" spans="1:7" x14ac:dyDescent="0.2">
      <c r="A34" s="7" t="s">
        <v>138</v>
      </c>
      <c r="B34" s="12" t="s">
        <v>28</v>
      </c>
      <c r="C34" s="12" t="s">
        <v>183</v>
      </c>
      <c r="D34" s="30">
        <v>20022.66683467742</v>
      </c>
      <c r="E34" s="31">
        <v>43424.482638888891</v>
      </c>
      <c r="F34" s="7" t="s">
        <v>92</v>
      </c>
      <c r="G34" s="32" t="s">
        <v>141</v>
      </c>
    </row>
    <row r="35" spans="1:7" x14ac:dyDescent="0.2">
      <c r="A35" s="7" t="s">
        <v>142</v>
      </c>
      <c r="B35" s="12" t="s">
        <v>26</v>
      </c>
      <c r="C35" s="12" t="s">
        <v>183</v>
      </c>
      <c r="D35" s="30">
        <v>2574.2135360662851</v>
      </c>
      <c r="E35" s="31">
        <v>43425.5</v>
      </c>
      <c r="F35" s="7" t="s">
        <v>82</v>
      </c>
      <c r="G35" s="32" t="s">
        <v>143</v>
      </c>
    </row>
    <row r="36" spans="1:7" x14ac:dyDescent="0.2">
      <c r="A36" s="7" t="s">
        <v>142</v>
      </c>
      <c r="B36" s="12" t="s">
        <v>26</v>
      </c>
      <c r="C36" s="12" t="s">
        <v>183</v>
      </c>
      <c r="D36" s="30">
        <v>2574.2135360662851</v>
      </c>
      <c r="E36" s="31">
        <v>43425.5</v>
      </c>
      <c r="F36" s="7" t="s">
        <v>84</v>
      </c>
      <c r="G36" s="32" t="s">
        <v>144</v>
      </c>
    </row>
    <row r="37" spans="1:7" x14ac:dyDescent="0.2">
      <c r="A37" s="7" t="s">
        <v>145</v>
      </c>
      <c r="B37" s="12" t="s">
        <v>44</v>
      </c>
      <c r="C37" s="12" t="s">
        <v>183</v>
      </c>
      <c r="D37" s="30">
        <v>18043.548387096773</v>
      </c>
      <c r="E37" s="31">
        <v>43425.548611111109</v>
      </c>
      <c r="F37" s="7" t="s">
        <v>92</v>
      </c>
      <c r="G37" s="32" t="s">
        <v>146</v>
      </c>
    </row>
    <row r="38" spans="1:7" x14ac:dyDescent="0.2">
      <c r="A38" s="7" t="s">
        <v>147</v>
      </c>
      <c r="B38" s="12" t="s">
        <v>18</v>
      </c>
      <c r="C38" s="12" t="s">
        <v>177</v>
      </c>
      <c r="D38" s="30">
        <v>636.67741935483866</v>
      </c>
      <c r="E38" s="31">
        <v>43439.416666666664</v>
      </c>
      <c r="F38" s="7" t="s">
        <v>82</v>
      </c>
      <c r="G38" s="32" t="s">
        <v>148</v>
      </c>
    </row>
    <row r="39" spans="1:7" x14ac:dyDescent="0.2">
      <c r="A39" s="7" t="s">
        <v>149</v>
      </c>
      <c r="B39" s="12" t="s">
        <v>43</v>
      </c>
      <c r="C39" s="12" t="s">
        <v>204</v>
      </c>
      <c r="D39" s="30">
        <v>627.09677419354841</v>
      </c>
      <c r="E39" s="31">
        <v>43439.434027777781</v>
      </c>
      <c r="F39" s="7" t="s">
        <v>82</v>
      </c>
      <c r="G39" s="32" t="s">
        <v>150</v>
      </c>
    </row>
    <row r="40" spans="1:7" x14ac:dyDescent="0.2">
      <c r="A40" s="7" t="s">
        <v>149</v>
      </c>
      <c r="B40" s="12" t="s">
        <v>43</v>
      </c>
      <c r="C40" s="12" t="s">
        <v>204</v>
      </c>
      <c r="D40" s="30">
        <v>627.09677419354841</v>
      </c>
      <c r="E40" s="31">
        <v>43439.434027777781</v>
      </c>
      <c r="F40" s="7" t="s">
        <v>84</v>
      </c>
      <c r="G40" s="32" t="s">
        <v>151</v>
      </c>
    </row>
    <row r="41" spans="1:7" x14ac:dyDescent="0.2">
      <c r="A41" s="7" t="s">
        <v>152</v>
      </c>
      <c r="B41" s="12" t="s">
        <v>47</v>
      </c>
      <c r="C41" s="12" t="s">
        <v>183</v>
      </c>
      <c r="D41" s="30">
        <v>1987.2580645161293</v>
      </c>
      <c r="E41" s="31">
        <v>43439.5</v>
      </c>
      <c r="F41" s="7" t="s">
        <v>82</v>
      </c>
      <c r="G41" s="32" t="s">
        <v>153</v>
      </c>
    </row>
    <row r="42" spans="1:7" x14ac:dyDescent="0.2">
      <c r="A42" s="7" t="s">
        <v>152</v>
      </c>
      <c r="B42" s="12" t="s">
        <v>47</v>
      </c>
      <c r="C42" s="12" t="s">
        <v>183</v>
      </c>
      <c r="D42" s="30">
        <v>1987.2580645161293</v>
      </c>
      <c r="E42" s="31">
        <v>43439.5</v>
      </c>
      <c r="F42" s="7" t="s">
        <v>84</v>
      </c>
      <c r="G42" s="32" t="s">
        <v>154</v>
      </c>
    </row>
    <row r="43" spans="1:7" x14ac:dyDescent="0.2">
      <c r="A43" s="7" t="s">
        <v>152</v>
      </c>
      <c r="B43" s="12" t="s">
        <v>47</v>
      </c>
      <c r="C43" s="12" t="s">
        <v>183</v>
      </c>
      <c r="D43" s="30">
        <v>1987.2580645161293</v>
      </c>
      <c r="E43" s="31">
        <v>43439.5</v>
      </c>
      <c r="F43" s="7" t="s">
        <v>87</v>
      </c>
      <c r="G43" s="32" t="s">
        <v>155</v>
      </c>
    </row>
    <row r="44" spans="1:7" x14ac:dyDescent="0.2">
      <c r="A44" s="7" t="s">
        <v>156</v>
      </c>
      <c r="B44" s="12" t="s">
        <v>16</v>
      </c>
      <c r="C44" s="12" t="s">
        <v>90</v>
      </c>
      <c r="D44" s="30">
        <v>2248.2580645161288</v>
      </c>
      <c r="E44" s="31">
        <v>43443.493055555555</v>
      </c>
      <c r="F44" s="7" t="s">
        <v>82</v>
      </c>
      <c r="G44" s="32" t="s">
        <v>157</v>
      </c>
    </row>
    <row r="45" spans="1:7" x14ac:dyDescent="0.2">
      <c r="A45" s="7" t="s">
        <v>156</v>
      </c>
      <c r="B45" s="12" t="s">
        <v>16</v>
      </c>
      <c r="C45" s="12" t="s">
        <v>90</v>
      </c>
      <c r="D45" s="30">
        <v>2248.2580645161288</v>
      </c>
      <c r="E45" s="31">
        <v>43443.493055555555</v>
      </c>
      <c r="F45" s="7" t="s">
        <v>84</v>
      </c>
      <c r="G45" s="32" t="s">
        <v>158</v>
      </c>
    </row>
    <row r="46" spans="1:7" x14ac:dyDescent="0.2">
      <c r="A46" s="7" t="s">
        <v>159</v>
      </c>
      <c r="B46" s="12" t="s">
        <v>40</v>
      </c>
      <c r="C46" s="12" t="s">
        <v>183</v>
      </c>
      <c r="D46" s="30">
        <v>3879.5806451612898</v>
      </c>
      <c r="E46" s="31">
        <v>43443.53125</v>
      </c>
      <c r="F46" s="7" t="s">
        <v>84</v>
      </c>
      <c r="G46" s="32" t="s">
        <v>160</v>
      </c>
    </row>
    <row r="47" spans="1:7" x14ac:dyDescent="0.2">
      <c r="A47" s="9"/>
      <c r="B47" s="16" t="e">
        <v>#N/A</v>
      </c>
      <c r="C47" s="16" t="e">
        <v>#N/A</v>
      </c>
      <c r="D47" s="29" t="e">
        <v>#N/A</v>
      </c>
      <c r="E47" s="33" t="e">
        <v>#N/A</v>
      </c>
      <c r="F47" s="9"/>
      <c r="G47" s="3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/>
  </sheetPr>
  <dimension ref="A1:I37"/>
  <sheetViews>
    <sheetView rightToLeft="1" zoomScale="85" zoomScaleNormal="85" workbookViewId="0">
      <selection activeCell="C29" sqref="C29"/>
    </sheetView>
  </sheetViews>
  <sheetFormatPr defaultRowHeight="14.25" x14ac:dyDescent="0.2"/>
  <cols>
    <col min="1" max="1" width="25" bestFit="1" customWidth="1"/>
    <col min="2" max="2" width="14.625" customWidth="1"/>
    <col min="3" max="3" width="16.625" customWidth="1"/>
    <col min="4" max="9" width="14.625" customWidth="1"/>
  </cols>
  <sheetData>
    <row r="1" spans="1:9" ht="14.25" customHeight="1" x14ac:dyDescent="0.25">
      <c r="C1" s="51" t="s">
        <v>161</v>
      </c>
      <c r="D1" s="51"/>
      <c r="E1" s="51" t="s">
        <v>162</v>
      </c>
      <c r="F1" s="51"/>
      <c r="G1" s="51" t="s">
        <v>163</v>
      </c>
      <c r="H1" s="51"/>
    </row>
    <row r="2" spans="1:9" s="38" customFormat="1" ht="42.75" customHeight="1" x14ac:dyDescent="0.2">
      <c r="A2" s="35" t="s">
        <v>1</v>
      </c>
      <c r="B2" s="36" t="s">
        <v>164</v>
      </c>
      <c r="C2" s="36" t="s">
        <v>165</v>
      </c>
      <c r="D2" s="36" t="s">
        <v>166</v>
      </c>
      <c r="E2" s="36" t="s">
        <v>167</v>
      </c>
      <c r="F2" s="36" t="s">
        <v>168</v>
      </c>
      <c r="G2" s="36" t="s">
        <v>169</v>
      </c>
      <c r="H2" s="36" t="s">
        <v>170</v>
      </c>
      <c r="I2" s="37" t="s">
        <v>171</v>
      </c>
    </row>
    <row r="3" spans="1:9" x14ac:dyDescent="0.2">
      <c r="A3" s="10" t="s">
        <v>16</v>
      </c>
      <c r="B3" s="39">
        <v>9755.0457565284178</v>
      </c>
      <c r="C3" s="39">
        <v>7511.3332133256536</v>
      </c>
      <c r="D3" s="40">
        <v>1632.5377783737176</v>
      </c>
      <c r="E3" s="30">
        <v>3088.932291666667</v>
      </c>
      <c r="F3" s="41">
        <v>1123.8969524570248</v>
      </c>
      <c r="G3" s="30">
        <v>4422.4009216589857</v>
      </c>
      <c r="H3" s="42">
        <v>2632.5547258868182</v>
      </c>
      <c r="I3" s="43">
        <v>4662.26</v>
      </c>
    </row>
    <row r="4" spans="1:9" x14ac:dyDescent="0.2">
      <c r="A4" s="10" t="s">
        <v>17</v>
      </c>
      <c r="B4" s="39">
        <v>7398.8372695852531</v>
      </c>
      <c r="C4" s="39">
        <v>0</v>
      </c>
      <c r="D4" s="40">
        <v>0</v>
      </c>
      <c r="E4" s="30">
        <v>3560.8880070546838</v>
      </c>
      <c r="F4" s="41">
        <v>700.26936243780415</v>
      </c>
      <c r="G4" s="30">
        <v>3696.652505760424</v>
      </c>
      <c r="H4" s="42">
        <v>1451.889754358034</v>
      </c>
      <c r="I4" s="43">
        <v>1639.3000000000002</v>
      </c>
    </row>
    <row r="5" spans="1:9" x14ac:dyDescent="0.2">
      <c r="A5" s="10" t="s">
        <v>18</v>
      </c>
      <c r="B5" s="39">
        <v>3289.6765841013826</v>
      </c>
      <c r="C5" s="39">
        <v>1417.5688159597466</v>
      </c>
      <c r="D5" s="40">
        <v>442.16230787761151</v>
      </c>
      <c r="E5" s="30">
        <v>0</v>
      </c>
      <c r="F5" s="41">
        <v>0</v>
      </c>
      <c r="G5" s="30">
        <v>3125.9731810391195</v>
      </c>
      <c r="H5" s="42">
        <v>1484.1553034059598</v>
      </c>
      <c r="I5" s="43">
        <v>1926.32</v>
      </c>
    </row>
    <row r="6" spans="1:9" x14ac:dyDescent="0.2">
      <c r="A6" s="10" t="s">
        <v>19</v>
      </c>
      <c r="B6" s="39">
        <v>1235.3697580645162</v>
      </c>
      <c r="C6" s="39">
        <v>0</v>
      </c>
      <c r="D6" s="40">
        <v>0</v>
      </c>
      <c r="E6" s="30">
        <v>257.71428571428572</v>
      </c>
      <c r="F6" s="41">
        <v>70.937848135305387</v>
      </c>
      <c r="G6" s="30">
        <v>0</v>
      </c>
      <c r="H6" s="42">
        <v>0</v>
      </c>
      <c r="I6" s="43">
        <v>70.94</v>
      </c>
    </row>
    <row r="7" spans="1:9" x14ac:dyDescent="0.2">
      <c r="A7" s="10" t="s">
        <v>21</v>
      </c>
      <c r="B7" s="39">
        <v>44719.415543394774</v>
      </c>
      <c r="C7" s="39">
        <v>0</v>
      </c>
      <c r="D7" s="40">
        <v>0</v>
      </c>
      <c r="E7" s="30">
        <v>0</v>
      </c>
      <c r="F7" s="41">
        <v>0</v>
      </c>
      <c r="G7" s="30">
        <v>0</v>
      </c>
      <c r="H7" s="42">
        <v>0</v>
      </c>
      <c r="I7" s="43">
        <v>0</v>
      </c>
    </row>
    <row r="8" spans="1:9" x14ac:dyDescent="0.2">
      <c r="A8" s="10" t="s">
        <v>22</v>
      </c>
      <c r="B8" s="39">
        <v>7806.7441868279566</v>
      </c>
      <c r="C8" s="39">
        <v>0</v>
      </c>
      <c r="D8" s="40">
        <v>0</v>
      </c>
      <c r="E8" s="30">
        <v>0</v>
      </c>
      <c r="F8" s="41">
        <v>0</v>
      </c>
      <c r="G8" s="30">
        <v>0</v>
      </c>
      <c r="H8" s="42">
        <v>0</v>
      </c>
      <c r="I8" s="43">
        <v>0</v>
      </c>
    </row>
    <row r="9" spans="1:9" x14ac:dyDescent="0.2">
      <c r="A9" s="10" t="s">
        <v>23</v>
      </c>
      <c r="B9" s="39">
        <v>30071.992847542242</v>
      </c>
      <c r="C9" s="39">
        <v>0</v>
      </c>
      <c r="D9" s="40">
        <v>0</v>
      </c>
      <c r="E9" s="30">
        <v>0</v>
      </c>
      <c r="F9" s="41">
        <v>0</v>
      </c>
      <c r="G9" s="30">
        <v>0</v>
      </c>
      <c r="H9" s="42">
        <v>0</v>
      </c>
      <c r="I9" s="43">
        <v>0</v>
      </c>
    </row>
    <row r="10" spans="1:9" x14ac:dyDescent="0.2">
      <c r="A10" s="10" t="s">
        <v>24</v>
      </c>
      <c r="B10" s="39">
        <v>14813.127064132101</v>
      </c>
      <c r="C10" s="39">
        <v>3044.2857142857142</v>
      </c>
      <c r="D10" s="40">
        <v>723.09874578933704</v>
      </c>
      <c r="E10" s="30">
        <v>3883.0645161290327</v>
      </c>
      <c r="F10" s="41">
        <v>276.82880633263215</v>
      </c>
      <c r="G10" s="30">
        <v>3044.2857142857142</v>
      </c>
      <c r="H10" s="42">
        <v>1130.9395417270478</v>
      </c>
      <c r="I10" s="43">
        <v>2130.87</v>
      </c>
    </row>
    <row r="11" spans="1:9" x14ac:dyDescent="0.2">
      <c r="A11" s="10" t="s">
        <v>25</v>
      </c>
      <c r="B11" s="39">
        <v>46443.910315860216</v>
      </c>
      <c r="C11" s="39">
        <v>0</v>
      </c>
      <c r="D11" s="40">
        <v>0</v>
      </c>
      <c r="E11" s="30">
        <v>9635.7142857142862</v>
      </c>
      <c r="F11" s="41">
        <v>1859.6619852454776</v>
      </c>
      <c r="G11" s="30">
        <v>0</v>
      </c>
      <c r="H11" s="42">
        <v>0</v>
      </c>
      <c r="I11" s="43">
        <v>1859.66</v>
      </c>
    </row>
    <row r="12" spans="1:9" x14ac:dyDescent="0.2">
      <c r="A12" s="10" t="s">
        <v>26</v>
      </c>
      <c r="B12" s="39">
        <v>11839.800894657257</v>
      </c>
      <c r="C12" s="39">
        <v>11637.355680163608</v>
      </c>
      <c r="D12" s="40">
        <v>3191.8898993205657</v>
      </c>
      <c r="E12" s="30">
        <v>0</v>
      </c>
      <c r="F12" s="41">
        <v>0</v>
      </c>
      <c r="G12" s="30">
        <v>0</v>
      </c>
      <c r="H12" s="42">
        <v>0</v>
      </c>
      <c r="I12" s="43">
        <v>3197.06</v>
      </c>
    </row>
    <row r="13" spans="1:9" x14ac:dyDescent="0.2">
      <c r="A13" s="10" t="s">
        <v>27</v>
      </c>
      <c r="B13" s="39">
        <v>32892.041249039939</v>
      </c>
      <c r="C13" s="39">
        <v>0</v>
      </c>
      <c r="D13" s="40">
        <v>0</v>
      </c>
      <c r="E13" s="30">
        <v>0</v>
      </c>
      <c r="F13" s="41">
        <v>0</v>
      </c>
      <c r="G13" s="30">
        <v>5669.2857142857147</v>
      </c>
      <c r="H13" s="42">
        <v>1498.3790200436799</v>
      </c>
      <c r="I13" s="43">
        <v>1498.3790200436799</v>
      </c>
    </row>
    <row r="14" spans="1:9" x14ac:dyDescent="0.2">
      <c r="A14" s="10" t="s">
        <v>28</v>
      </c>
      <c r="B14" s="39">
        <v>94176.710829493095</v>
      </c>
      <c r="C14" s="39">
        <v>53278.381120391699</v>
      </c>
      <c r="D14" s="40">
        <v>412870.5186985326</v>
      </c>
      <c r="E14" s="30">
        <v>56976.520737327184</v>
      </c>
      <c r="F14" s="41">
        <v>7339.8116237483973</v>
      </c>
      <c r="G14" s="30">
        <v>20022.66683467742</v>
      </c>
      <c r="H14" s="42">
        <v>116678.025599211</v>
      </c>
      <c r="I14" s="43">
        <v>536888.36</v>
      </c>
    </row>
    <row r="15" spans="1:9" x14ac:dyDescent="0.2">
      <c r="A15" s="10" t="s">
        <v>29</v>
      </c>
      <c r="B15" s="39">
        <v>19178.650048003074</v>
      </c>
      <c r="C15" s="39">
        <v>0</v>
      </c>
      <c r="D15" s="40">
        <v>0</v>
      </c>
      <c r="E15" s="30">
        <v>0</v>
      </c>
      <c r="F15" s="41">
        <v>0</v>
      </c>
      <c r="G15" s="30">
        <v>4561.8387096774195</v>
      </c>
      <c r="H15" s="42">
        <v>3085.4546718982729</v>
      </c>
      <c r="I15" s="43">
        <v>1542.73</v>
      </c>
    </row>
    <row r="16" spans="1:9" x14ac:dyDescent="0.2">
      <c r="A16" s="10" t="s">
        <v>30</v>
      </c>
      <c r="B16" s="39">
        <v>49275.652140937018</v>
      </c>
      <c r="C16" s="39">
        <v>0</v>
      </c>
      <c r="D16" s="40">
        <v>0</v>
      </c>
      <c r="E16" s="30">
        <v>0</v>
      </c>
      <c r="F16" s="41">
        <v>0</v>
      </c>
      <c r="G16" s="30">
        <v>0</v>
      </c>
      <c r="H16" s="42">
        <v>0</v>
      </c>
      <c r="I16" s="43">
        <v>0</v>
      </c>
    </row>
    <row r="17" spans="1:9" x14ac:dyDescent="0.2">
      <c r="A17" s="10" t="s">
        <v>31</v>
      </c>
      <c r="B17" s="39">
        <v>95585.925000000003</v>
      </c>
      <c r="C17" s="39">
        <v>0</v>
      </c>
      <c r="D17" s="40">
        <v>0</v>
      </c>
      <c r="E17" s="30">
        <v>73455.057407408312</v>
      </c>
      <c r="F17" s="41">
        <v>2808.275589406835</v>
      </c>
      <c r="G17" s="30">
        <v>20084.285714285714</v>
      </c>
      <c r="H17" s="42">
        <v>544.66549809086462</v>
      </c>
      <c r="I17" s="43">
        <v>3352.94</v>
      </c>
    </row>
    <row r="18" spans="1:9" x14ac:dyDescent="0.2">
      <c r="A18" s="10" t="s">
        <v>32</v>
      </c>
      <c r="B18" s="39">
        <v>30230.558663594471</v>
      </c>
      <c r="C18" s="39">
        <v>12869.58064516129</v>
      </c>
      <c r="D18" s="40">
        <v>4560.3571722476199</v>
      </c>
      <c r="E18" s="30">
        <v>13419.321236559324</v>
      </c>
      <c r="F18" s="41">
        <v>1711.9445082675334</v>
      </c>
      <c r="G18" s="30">
        <v>6046.9999999999991</v>
      </c>
      <c r="H18" s="42">
        <v>1407.5681203469214</v>
      </c>
      <c r="I18" s="43">
        <v>7679.87</v>
      </c>
    </row>
    <row r="19" spans="1:9" x14ac:dyDescent="0.2">
      <c r="A19" s="10" t="s">
        <v>33</v>
      </c>
      <c r="B19" s="39">
        <v>5788.9226190476184</v>
      </c>
      <c r="C19" s="39">
        <v>2852.8571428571431</v>
      </c>
      <c r="D19" s="40">
        <v>6617.2414840894771</v>
      </c>
      <c r="E19" s="30">
        <v>0</v>
      </c>
      <c r="F19" s="41">
        <v>0</v>
      </c>
      <c r="G19" s="30">
        <v>2852.8571428571431</v>
      </c>
      <c r="H19" s="42">
        <v>949.46547803391536</v>
      </c>
      <c r="I19" s="43">
        <v>7566.7099999999991</v>
      </c>
    </row>
    <row r="20" spans="1:9" x14ac:dyDescent="0.2">
      <c r="A20" s="10" t="s">
        <v>35</v>
      </c>
      <c r="B20" s="39">
        <v>14688.267857142857</v>
      </c>
      <c r="C20" s="39">
        <v>0</v>
      </c>
      <c r="D20" s="40">
        <v>0</v>
      </c>
      <c r="E20" s="30">
        <v>0</v>
      </c>
      <c r="F20" s="41">
        <v>0</v>
      </c>
      <c r="G20" s="30">
        <v>0</v>
      </c>
      <c r="H20" s="42">
        <v>0</v>
      </c>
      <c r="I20" s="43">
        <v>0</v>
      </c>
    </row>
    <row r="21" spans="1:9" x14ac:dyDescent="0.2">
      <c r="A21" s="10" t="s">
        <v>37</v>
      </c>
      <c r="B21" s="39">
        <v>71073.932978110606</v>
      </c>
      <c r="C21" s="39">
        <v>0</v>
      </c>
      <c r="D21" s="40">
        <v>0</v>
      </c>
      <c r="E21" s="30">
        <v>21055.989638448795</v>
      </c>
      <c r="F21" s="41">
        <v>1265.7546268594838</v>
      </c>
      <c r="G21" s="30">
        <v>0</v>
      </c>
      <c r="H21" s="42">
        <v>0</v>
      </c>
      <c r="I21" s="43">
        <v>1265.75</v>
      </c>
    </row>
    <row r="22" spans="1:9" x14ac:dyDescent="0.2">
      <c r="A22" s="10" t="s">
        <v>38</v>
      </c>
      <c r="B22" s="39">
        <v>20284.218596390168</v>
      </c>
      <c r="C22" s="39">
        <v>0</v>
      </c>
      <c r="D22" s="40">
        <v>0</v>
      </c>
      <c r="E22" s="30">
        <v>0</v>
      </c>
      <c r="F22" s="41">
        <v>0</v>
      </c>
      <c r="G22" s="30">
        <v>0</v>
      </c>
      <c r="H22" s="42">
        <v>0</v>
      </c>
      <c r="I22" s="43">
        <v>0</v>
      </c>
    </row>
    <row r="23" spans="1:9" x14ac:dyDescent="0.2">
      <c r="A23" s="10" t="s">
        <v>39</v>
      </c>
      <c r="B23" s="39">
        <v>152709.15158111101</v>
      </c>
      <c r="C23" s="39">
        <v>0</v>
      </c>
      <c r="D23" s="40">
        <v>0</v>
      </c>
      <c r="E23" s="30">
        <v>47308.06451612903</v>
      </c>
      <c r="F23" s="41">
        <v>5723.2924917508572</v>
      </c>
      <c r="G23" s="30">
        <v>0</v>
      </c>
      <c r="H23" s="42">
        <v>0</v>
      </c>
      <c r="I23" s="43">
        <v>5723.29</v>
      </c>
    </row>
    <row r="24" spans="1:9" x14ac:dyDescent="0.2">
      <c r="A24" s="10" t="s">
        <v>40</v>
      </c>
      <c r="B24" s="39">
        <v>14941.923041474654</v>
      </c>
      <c r="C24" s="39">
        <v>3879.5806451612898</v>
      </c>
      <c r="D24" s="40">
        <v>974.01</v>
      </c>
      <c r="E24" s="30">
        <v>3879.5806451612898</v>
      </c>
      <c r="F24" s="41">
        <v>349.19</v>
      </c>
      <c r="G24" s="30">
        <v>0</v>
      </c>
      <c r="H24" s="42">
        <v>0</v>
      </c>
      <c r="I24" s="43">
        <v>1323.2</v>
      </c>
    </row>
    <row r="25" spans="1:9" x14ac:dyDescent="0.2">
      <c r="A25" s="10" t="s">
        <v>41</v>
      </c>
      <c r="B25" s="39">
        <v>37290.636376728107</v>
      </c>
      <c r="C25" s="39">
        <v>0</v>
      </c>
      <c r="D25" s="40">
        <v>0</v>
      </c>
      <c r="E25" s="30">
        <v>0</v>
      </c>
      <c r="F25" s="41">
        <v>0</v>
      </c>
      <c r="G25" s="30">
        <v>0</v>
      </c>
      <c r="H25" s="42">
        <v>0</v>
      </c>
      <c r="I25" s="43">
        <v>0</v>
      </c>
    </row>
    <row r="26" spans="1:9" x14ac:dyDescent="0.2">
      <c r="A26" s="10" t="s">
        <v>42</v>
      </c>
      <c r="B26" s="39">
        <v>2503.3249404761905</v>
      </c>
      <c r="C26" s="39">
        <v>0</v>
      </c>
      <c r="D26" s="40">
        <v>0</v>
      </c>
      <c r="E26" s="30">
        <v>0</v>
      </c>
      <c r="F26" s="41">
        <v>0</v>
      </c>
      <c r="G26" s="30">
        <v>0</v>
      </c>
      <c r="H26" s="42">
        <v>0</v>
      </c>
      <c r="I26" s="43">
        <v>0</v>
      </c>
    </row>
    <row r="27" spans="1:9" x14ac:dyDescent="0.2">
      <c r="A27" s="10" t="s">
        <v>43</v>
      </c>
      <c r="B27" s="39">
        <v>2855.8603878648232</v>
      </c>
      <c r="C27" s="39">
        <v>2097.3627519272468</v>
      </c>
      <c r="D27" s="40">
        <v>4154.3493295251301</v>
      </c>
      <c r="E27" s="30">
        <v>2097.3627519272468</v>
      </c>
      <c r="F27" s="41">
        <v>725.03500006815</v>
      </c>
      <c r="G27" s="30">
        <v>0</v>
      </c>
      <c r="H27" s="42">
        <v>0</v>
      </c>
      <c r="I27" s="43">
        <v>2922.77</v>
      </c>
    </row>
    <row r="28" spans="1:9" x14ac:dyDescent="0.2">
      <c r="A28" s="10" t="s">
        <v>44</v>
      </c>
      <c r="B28" s="39">
        <v>67411.784306195594</v>
      </c>
      <c r="C28" s="39">
        <v>35272.1198156682</v>
      </c>
      <c r="D28" s="40">
        <v>205835.80645161288</v>
      </c>
      <c r="E28" s="30">
        <v>0</v>
      </c>
      <c r="F28" s="41">
        <v>0</v>
      </c>
      <c r="G28" s="30">
        <v>49832.1198156682</v>
      </c>
      <c r="H28" s="42">
        <v>56467.750772573352</v>
      </c>
      <c r="I28" s="43">
        <v>262303.55</v>
      </c>
    </row>
    <row r="29" spans="1:9" x14ac:dyDescent="0.2">
      <c r="A29" s="10" t="s">
        <v>46</v>
      </c>
      <c r="B29" s="39"/>
      <c r="C29" s="39"/>
      <c r="D29" s="40">
        <v>0</v>
      </c>
      <c r="E29" s="30">
        <v>0</v>
      </c>
      <c r="F29" s="41">
        <v>0</v>
      </c>
      <c r="G29" s="30">
        <v>0</v>
      </c>
      <c r="H29" s="42">
        <v>0</v>
      </c>
      <c r="I29" s="43">
        <v>0</v>
      </c>
    </row>
    <row r="30" spans="1:9" x14ac:dyDescent="0.2">
      <c r="A30" s="10" t="s">
        <v>47</v>
      </c>
      <c r="B30" s="39">
        <v>8064.9556451612907</v>
      </c>
      <c r="C30" s="39">
        <v>1987.2580645161293</v>
      </c>
      <c r="D30" s="40">
        <v>10029.801874090528</v>
      </c>
      <c r="E30" s="30">
        <v>0</v>
      </c>
      <c r="F30" s="41">
        <v>0</v>
      </c>
      <c r="G30" s="30">
        <v>1987.2580645161293</v>
      </c>
      <c r="H30" s="42">
        <v>2414.6537332276694</v>
      </c>
      <c r="I30" s="43">
        <v>12444.46</v>
      </c>
    </row>
    <row r="31" spans="1:9" x14ac:dyDescent="0.2">
      <c r="A31" s="10" t="s">
        <v>53</v>
      </c>
      <c r="B31" s="39">
        <v>10291.881902841782</v>
      </c>
      <c r="C31" s="39">
        <v>0</v>
      </c>
      <c r="D31" s="40">
        <v>0</v>
      </c>
      <c r="E31" s="30">
        <v>2264.2857142857142</v>
      </c>
      <c r="F31" s="41">
        <v>57.6855842076748</v>
      </c>
      <c r="G31" s="30">
        <v>0</v>
      </c>
      <c r="H31" s="42">
        <v>0</v>
      </c>
      <c r="I31" s="43">
        <v>57.69</v>
      </c>
    </row>
    <row r="32" spans="1:9" x14ac:dyDescent="0.2">
      <c r="A32" s="10" t="s">
        <v>55</v>
      </c>
      <c r="B32" s="39">
        <v>4308.0657738095242</v>
      </c>
      <c r="C32" s="39">
        <v>0</v>
      </c>
      <c r="D32" s="40">
        <v>0</v>
      </c>
      <c r="E32" s="30">
        <v>959.28571428571422</v>
      </c>
      <c r="F32" s="41">
        <v>259.19452550253635</v>
      </c>
      <c r="G32" s="30">
        <v>0</v>
      </c>
      <c r="H32" s="42">
        <v>0</v>
      </c>
      <c r="I32" s="43">
        <v>259.19</v>
      </c>
    </row>
    <row r="33" spans="1:9" x14ac:dyDescent="0.2">
      <c r="A33" s="10" t="s">
        <v>57</v>
      </c>
      <c r="B33" s="39">
        <v>25812.014583333337</v>
      </c>
      <c r="C33" s="39">
        <v>0</v>
      </c>
      <c r="D33" s="40">
        <v>0</v>
      </c>
      <c r="E33" s="30">
        <v>0</v>
      </c>
      <c r="F33" s="41">
        <v>0</v>
      </c>
      <c r="G33" s="30">
        <v>0</v>
      </c>
      <c r="H33" s="42">
        <v>0</v>
      </c>
      <c r="I33" s="43">
        <v>0</v>
      </c>
    </row>
    <row r="34" spans="1:9" x14ac:dyDescent="0.2">
      <c r="A34" s="10" t="s">
        <v>59</v>
      </c>
      <c r="B34" s="39">
        <v>4914.2068452380954</v>
      </c>
      <c r="C34" s="39">
        <v>3000.7142857142858</v>
      </c>
      <c r="D34" s="40">
        <v>13146.736153862421</v>
      </c>
      <c r="E34" s="30">
        <v>3074.8082010581593</v>
      </c>
      <c r="F34" s="41">
        <v>352.58909832564524</v>
      </c>
      <c r="G34" s="30">
        <v>1502.8571428571429</v>
      </c>
      <c r="H34" s="42">
        <v>1136.6517255749973</v>
      </c>
      <c r="I34" s="43">
        <v>10398.753768295435</v>
      </c>
    </row>
    <row r="35" spans="1:9" x14ac:dyDescent="0.2">
      <c r="A35" s="10" t="s">
        <v>60</v>
      </c>
      <c r="B35" s="39">
        <v>5265.7841269841265</v>
      </c>
      <c r="C35" s="39">
        <v>0</v>
      </c>
      <c r="D35" s="40">
        <v>0</v>
      </c>
      <c r="E35" s="30">
        <v>0</v>
      </c>
      <c r="F35" s="41">
        <v>0</v>
      </c>
      <c r="G35" s="30">
        <v>0</v>
      </c>
      <c r="H35" s="42">
        <v>0</v>
      </c>
      <c r="I35" s="43">
        <v>0</v>
      </c>
    </row>
    <row r="36" spans="1:9" x14ac:dyDescent="0.2">
      <c r="A36" s="10" t="s">
        <v>62</v>
      </c>
      <c r="B36" s="39">
        <v>1812.3357142857144</v>
      </c>
      <c r="C36" s="39">
        <v>0</v>
      </c>
      <c r="D36" s="40">
        <v>0</v>
      </c>
      <c r="E36" s="30">
        <v>0</v>
      </c>
      <c r="F36" s="41">
        <v>0</v>
      </c>
      <c r="G36" s="30">
        <v>446.57142857142856</v>
      </c>
      <c r="H36" s="42">
        <v>28.257985227077</v>
      </c>
      <c r="I36" s="43">
        <v>28.257985227077</v>
      </c>
    </row>
    <row r="37" spans="1:9" x14ac:dyDescent="0.2">
      <c r="A37" s="18" t="s">
        <v>50</v>
      </c>
      <c r="B37" s="44">
        <v>2593.5952716973884</v>
      </c>
      <c r="C37" s="44">
        <v>1605.6333057759905</v>
      </c>
      <c r="D37" s="45">
        <v>5595.0641617062429</v>
      </c>
      <c r="E37" s="46">
        <v>0</v>
      </c>
      <c r="F37" s="47">
        <v>0</v>
      </c>
      <c r="G37" s="46">
        <v>2417.1445288942919</v>
      </c>
      <c r="H37" s="48">
        <v>1168.3864439194151</v>
      </c>
      <c r="I37" s="49">
        <v>6763.4500000000007</v>
      </c>
    </row>
  </sheetData>
  <mergeCells count="3">
    <mergeCell ref="C1:D1"/>
    <mergeCell ref="E1:F1"/>
    <mergeCell ref="G1:H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דיווח דיגומים</vt:lpstr>
      <vt:lpstr>דיווח חריגים</vt:lpstr>
      <vt:lpstr>דיווח אסורים</vt:lpstr>
      <vt:lpstr>דיווח כספי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 Barzilai</dc:creator>
  <cp:lastModifiedBy>Eyal Barzilai</cp:lastModifiedBy>
  <dcterms:created xsi:type="dcterms:W3CDTF">2019-03-18T12:41:32Z</dcterms:created>
  <dcterms:modified xsi:type="dcterms:W3CDTF">2019-04-22T06:25:22Z</dcterms:modified>
</cp:coreProperties>
</file>